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05高体連バドミントン専門部\R05.08 新人強化\R5\"/>
    </mc:Choice>
  </mc:AlternateContent>
  <xr:revisionPtr revIDLastSave="0" documentId="13_ncr:1_{FBFC9E1E-2904-4276-8AB9-E97AD3B72F5C}" xr6:coauthVersionLast="36" xr6:coauthVersionMax="47" xr10:uidLastSave="{00000000-0000-0000-0000-000000000000}"/>
  <bookViews>
    <workbookView xWindow="2595" yWindow="2595" windowWidth="21600" windowHeight="11295" xr2:uid="{00000000-000D-0000-FFFF-FFFF00000000}"/>
  </bookViews>
  <sheets>
    <sheet name="男子" sheetId="1" r:id="rId1"/>
    <sheet name="女子" sheetId="2" r:id="rId2"/>
    <sheet name="抽選作業用" sheetId="3" r:id="rId3"/>
  </sheets>
  <definedNames>
    <definedName name="_xlnm.Print_Area" localSheetId="1">女子!$A$1:$L$37</definedName>
    <definedName name="_xlnm.Print_Area" localSheetId="0">男子!$A$1:$L$37</definedName>
  </definedNames>
  <calcPr calcId="191029"/>
</workbook>
</file>

<file path=xl/calcChain.xml><?xml version="1.0" encoding="utf-8"?>
<calcChain xmlns="http://schemas.openxmlformats.org/spreadsheetml/2006/main">
  <c r="N32" i="2" l="1"/>
  <c r="P31" i="2"/>
  <c r="A37" i="2"/>
  <c r="N32" i="1"/>
  <c r="A37" i="1"/>
  <c r="C36" i="2" l="1"/>
  <c r="C36" i="1"/>
  <c r="P31" i="1"/>
  <c r="S2" i="1" l="1"/>
  <c r="R2" i="1"/>
  <c r="Q2" i="1"/>
  <c r="P2" i="1"/>
  <c r="S2" i="2"/>
  <c r="R2" i="2"/>
  <c r="Q2" i="2"/>
  <c r="P2" i="2"/>
  <c r="N1" i="2"/>
  <c r="A1" i="2" l="1"/>
  <c r="L9" i="2" l="1"/>
  <c r="Y2" i="3" s="1"/>
  <c r="L10" i="2"/>
  <c r="X3" i="3" s="1"/>
  <c r="L11" i="2"/>
  <c r="Y3" i="3" s="1"/>
  <c r="L12" i="2"/>
  <c r="X4" i="3" s="1"/>
  <c r="L13" i="2"/>
  <c r="Y4" i="3" s="1"/>
  <c r="L14" i="2"/>
  <c r="X5" i="3" s="1"/>
  <c r="L15" i="2"/>
  <c r="Y5" i="3" s="1"/>
  <c r="L16" i="2"/>
  <c r="X6" i="3" s="1"/>
  <c r="L17" i="2"/>
  <c r="Y6" i="3" s="1"/>
  <c r="L18" i="2"/>
  <c r="X7" i="3" s="1"/>
  <c r="L19" i="2"/>
  <c r="Y7" i="3" s="1"/>
  <c r="L20" i="2"/>
  <c r="X8" i="3" s="1"/>
  <c r="L21" i="2"/>
  <c r="Y8" i="3" s="1"/>
  <c r="L22" i="2"/>
  <c r="X9" i="3" s="1"/>
  <c r="L23" i="2"/>
  <c r="Y9" i="3" s="1"/>
  <c r="L24" i="2"/>
  <c r="X10" i="3" s="1"/>
  <c r="L25" i="2"/>
  <c r="Y10" i="3" s="1"/>
  <c r="L26" i="2"/>
  <c r="X11" i="3" s="1"/>
  <c r="L27" i="2"/>
  <c r="Y11" i="3" s="1"/>
  <c r="L28" i="2"/>
  <c r="X12" i="3" s="1"/>
  <c r="L29" i="2"/>
  <c r="Y12" i="3" s="1"/>
  <c r="L30" i="2"/>
  <c r="X13" i="3" s="1"/>
  <c r="L31" i="2"/>
  <c r="Y13" i="3" s="1"/>
  <c r="L32" i="2"/>
  <c r="X14" i="3" s="1"/>
  <c r="L33" i="2"/>
  <c r="Y14" i="3" s="1"/>
  <c r="L34" i="2"/>
  <c r="X15" i="3" s="1"/>
  <c r="L35" i="2"/>
  <c r="Y15" i="3" s="1"/>
  <c r="L8" i="2"/>
  <c r="X2" i="3" s="1"/>
  <c r="F8" i="2"/>
  <c r="S2" i="3" s="1"/>
  <c r="F33" i="2"/>
  <c r="S27" i="3" s="1"/>
  <c r="F32" i="2"/>
  <c r="R26" i="3" s="1"/>
  <c r="F31" i="2"/>
  <c r="S25" i="3" s="1"/>
  <c r="F30" i="2"/>
  <c r="R24" i="3" s="1"/>
  <c r="F29" i="2"/>
  <c r="S23" i="3" s="1"/>
  <c r="F28" i="2"/>
  <c r="R22" i="3" s="1"/>
  <c r="F27" i="2"/>
  <c r="S21" i="3" s="1"/>
  <c r="F26" i="2"/>
  <c r="R20" i="3" s="1"/>
  <c r="F25" i="2"/>
  <c r="S19" i="3" s="1"/>
  <c r="F24" i="2"/>
  <c r="R18" i="3" s="1"/>
  <c r="F23" i="2"/>
  <c r="S17" i="3" s="1"/>
  <c r="F22" i="2"/>
  <c r="R16" i="3" s="1"/>
  <c r="F21" i="2"/>
  <c r="S15" i="3" s="1"/>
  <c r="F20" i="2"/>
  <c r="R14" i="3" s="1"/>
  <c r="F19" i="2"/>
  <c r="S13" i="3" s="1"/>
  <c r="F18" i="2"/>
  <c r="R12" i="3" s="1"/>
  <c r="F17" i="2"/>
  <c r="S11" i="3" s="1"/>
  <c r="F16" i="2"/>
  <c r="R10" i="3" s="1"/>
  <c r="F15" i="2"/>
  <c r="S9" i="3" s="1"/>
  <c r="F14" i="2"/>
  <c r="R8" i="3" s="1"/>
  <c r="F13" i="2"/>
  <c r="S7" i="3" s="1"/>
  <c r="F12" i="2"/>
  <c r="R6" i="3" s="1"/>
  <c r="F11" i="2"/>
  <c r="S5" i="3" s="1"/>
  <c r="F10" i="2"/>
  <c r="R4" i="3" s="1"/>
  <c r="F9" i="2"/>
  <c r="S3" i="3" s="1"/>
  <c r="AE35" i="2"/>
  <c r="AD35" i="2"/>
  <c r="AE34" i="2"/>
  <c r="AD34" i="2"/>
  <c r="V15" i="3" s="1"/>
  <c r="U15" i="3" s="1"/>
  <c r="AE33" i="2"/>
  <c r="AD33" i="2"/>
  <c r="AB33" i="2"/>
  <c r="AA33" i="2"/>
  <c r="Q27" i="3" s="1"/>
  <c r="AE32" i="2"/>
  <c r="AD32" i="2"/>
  <c r="AB32" i="2"/>
  <c r="AA32" i="2"/>
  <c r="Q26" i="3" s="1"/>
  <c r="AE31" i="2"/>
  <c r="AD31" i="2"/>
  <c r="AB31" i="2"/>
  <c r="AA31" i="2"/>
  <c r="Q25" i="3" s="1"/>
  <c r="AE30" i="2"/>
  <c r="AD30" i="2"/>
  <c r="V13" i="3" s="1"/>
  <c r="U13" i="3" s="1"/>
  <c r="AB30" i="2"/>
  <c r="AA30" i="2"/>
  <c r="Q24" i="3" s="1"/>
  <c r="AE29" i="2"/>
  <c r="AD29" i="2"/>
  <c r="AB29" i="2"/>
  <c r="AA29" i="2"/>
  <c r="Q23" i="3" s="1"/>
  <c r="AE28" i="2"/>
  <c r="AD28" i="2"/>
  <c r="V12" i="3" s="1"/>
  <c r="U12" i="3" s="1"/>
  <c r="AB28" i="2"/>
  <c r="AA28" i="2"/>
  <c r="Q22" i="3" s="1"/>
  <c r="AE27" i="2"/>
  <c r="AD27" i="2"/>
  <c r="AB27" i="2"/>
  <c r="AA27" i="2"/>
  <c r="Q21" i="3" s="1"/>
  <c r="AE26" i="2"/>
  <c r="AD26" i="2"/>
  <c r="AB26" i="2"/>
  <c r="AA26" i="2"/>
  <c r="Q20" i="3" s="1"/>
  <c r="AE25" i="2"/>
  <c r="AD25" i="2"/>
  <c r="AB25" i="2"/>
  <c r="AA25" i="2"/>
  <c r="Q19" i="3" s="1"/>
  <c r="AE24" i="2"/>
  <c r="AD24" i="2"/>
  <c r="V10" i="3" s="1"/>
  <c r="U10" i="3" s="1"/>
  <c r="AB24" i="2"/>
  <c r="AA24" i="2"/>
  <c r="Q18" i="3" s="1"/>
  <c r="AE23" i="2"/>
  <c r="AD23" i="2"/>
  <c r="AB23" i="2"/>
  <c r="AA23" i="2"/>
  <c r="Q17" i="3" s="1"/>
  <c r="AE22" i="2"/>
  <c r="AD22" i="2"/>
  <c r="V9" i="3" s="1"/>
  <c r="U9" i="3" s="1"/>
  <c r="AB22" i="2"/>
  <c r="AA22" i="2"/>
  <c r="Q16" i="3" s="1"/>
  <c r="AE21" i="2"/>
  <c r="AD21" i="2"/>
  <c r="AB21" i="2"/>
  <c r="AA21" i="2"/>
  <c r="Q15" i="3" s="1"/>
  <c r="AE20" i="2"/>
  <c r="AD20" i="2"/>
  <c r="AB20" i="2"/>
  <c r="AA20" i="2"/>
  <c r="Q14" i="3" s="1"/>
  <c r="AE19" i="2"/>
  <c r="AD19" i="2"/>
  <c r="AB19" i="2"/>
  <c r="AA19" i="2"/>
  <c r="Q13" i="3" s="1"/>
  <c r="AE18" i="2"/>
  <c r="AD18" i="2"/>
  <c r="V7" i="3" s="1"/>
  <c r="U7" i="3" s="1"/>
  <c r="AB18" i="2"/>
  <c r="AA18" i="2"/>
  <c r="Q12" i="3" s="1"/>
  <c r="AE17" i="2"/>
  <c r="AD17" i="2"/>
  <c r="AB17" i="2"/>
  <c r="AA17" i="2"/>
  <c r="Q11" i="3" s="1"/>
  <c r="AE16" i="2"/>
  <c r="AD16" i="2"/>
  <c r="V6" i="3" s="1"/>
  <c r="U6" i="3" s="1"/>
  <c r="AB16" i="2"/>
  <c r="AA16" i="2"/>
  <c r="Q10" i="3" s="1"/>
  <c r="AE15" i="2"/>
  <c r="AD15" i="2"/>
  <c r="AB15" i="2"/>
  <c r="AA15" i="2"/>
  <c r="Q9" i="3" s="1"/>
  <c r="AE14" i="2"/>
  <c r="AD14" i="2"/>
  <c r="AB14" i="2"/>
  <c r="AA14" i="2"/>
  <c r="Q8" i="3" s="1"/>
  <c r="AE13" i="2"/>
  <c r="AD13" i="2"/>
  <c r="AB13" i="2"/>
  <c r="AA13" i="2"/>
  <c r="Q7" i="3" s="1"/>
  <c r="AE12" i="2"/>
  <c r="AD12" i="2"/>
  <c r="V4" i="3" s="1"/>
  <c r="U4" i="3" s="1"/>
  <c r="AB12" i="2"/>
  <c r="AA12" i="2"/>
  <c r="Q6" i="3" s="1"/>
  <c r="AE11" i="2"/>
  <c r="AD11" i="2"/>
  <c r="AB11" i="2"/>
  <c r="AA11" i="2"/>
  <c r="Q5" i="3" s="1"/>
  <c r="AE10" i="2"/>
  <c r="AD10" i="2"/>
  <c r="V3" i="3" s="1"/>
  <c r="U3" i="3" s="1"/>
  <c r="AB10" i="2"/>
  <c r="AA10" i="2"/>
  <c r="Q4" i="3" s="1"/>
  <c r="AE9" i="2"/>
  <c r="AD9" i="2"/>
  <c r="AB9" i="2"/>
  <c r="AA9" i="2"/>
  <c r="Q3" i="3" s="1"/>
  <c r="AE8" i="2"/>
  <c r="AD8" i="2"/>
  <c r="AB8" i="2"/>
  <c r="AA8" i="2"/>
  <c r="Q2" i="3" s="1"/>
  <c r="E12" i="3"/>
  <c r="D12" i="3" s="1"/>
  <c r="E18" i="3"/>
  <c r="D18" i="3" s="1"/>
  <c r="E20" i="3"/>
  <c r="D20" i="3" s="1"/>
  <c r="E24" i="3"/>
  <c r="D24" i="3" s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A9" i="1"/>
  <c r="E3" i="3" s="1"/>
  <c r="AB9" i="1"/>
  <c r="AA10" i="1"/>
  <c r="E4" i="3" s="1"/>
  <c r="AB10" i="1"/>
  <c r="AA11" i="1"/>
  <c r="E5" i="3" s="1"/>
  <c r="AB11" i="1"/>
  <c r="AA12" i="1"/>
  <c r="E6" i="3" s="1"/>
  <c r="D6" i="3" s="1"/>
  <c r="AB12" i="1"/>
  <c r="AA13" i="1"/>
  <c r="E7" i="3" s="1"/>
  <c r="D7" i="3" s="1"/>
  <c r="AB13" i="1"/>
  <c r="AA14" i="1"/>
  <c r="E8" i="3" s="1"/>
  <c r="D8" i="3" s="1"/>
  <c r="AB14" i="1"/>
  <c r="AA15" i="1"/>
  <c r="E9" i="3" s="1"/>
  <c r="D9" i="3" s="1"/>
  <c r="AB15" i="1"/>
  <c r="AA16" i="1"/>
  <c r="E10" i="3" s="1"/>
  <c r="D10" i="3" s="1"/>
  <c r="AB16" i="1"/>
  <c r="AA17" i="1"/>
  <c r="E11" i="3" s="1"/>
  <c r="D11" i="3" s="1"/>
  <c r="AB17" i="1"/>
  <c r="AA18" i="1"/>
  <c r="AB18" i="1"/>
  <c r="AA19" i="1"/>
  <c r="E13" i="3" s="1"/>
  <c r="D13" i="3" s="1"/>
  <c r="AB19" i="1"/>
  <c r="AA20" i="1"/>
  <c r="E14" i="3" s="1"/>
  <c r="D14" i="3" s="1"/>
  <c r="AB20" i="1"/>
  <c r="AA21" i="1"/>
  <c r="E15" i="3" s="1"/>
  <c r="D15" i="3" s="1"/>
  <c r="AB21" i="1"/>
  <c r="AA22" i="1"/>
  <c r="E16" i="3" s="1"/>
  <c r="D16" i="3" s="1"/>
  <c r="AB22" i="1"/>
  <c r="AA23" i="1"/>
  <c r="E17" i="3" s="1"/>
  <c r="D17" i="3" s="1"/>
  <c r="AB23" i="1"/>
  <c r="AA24" i="1"/>
  <c r="AB24" i="1"/>
  <c r="AA25" i="1"/>
  <c r="E19" i="3" s="1"/>
  <c r="D19" i="3" s="1"/>
  <c r="AB25" i="1"/>
  <c r="AA26" i="1"/>
  <c r="AB26" i="1"/>
  <c r="AA27" i="1"/>
  <c r="E21" i="3" s="1"/>
  <c r="D21" i="3" s="1"/>
  <c r="AB27" i="1"/>
  <c r="AA28" i="1"/>
  <c r="E22" i="3" s="1"/>
  <c r="D22" i="3" s="1"/>
  <c r="AB28" i="1"/>
  <c r="AA29" i="1"/>
  <c r="E23" i="3" s="1"/>
  <c r="D23" i="3" s="1"/>
  <c r="AB29" i="1"/>
  <c r="AA30" i="1"/>
  <c r="AB30" i="1"/>
  <c r="AA31" i="1"/>
  <c r="E25" i="3" s="1"/>
  <c r="D25" i="3" s="1"/>
  <c r="AB31" i="1"/>
  <c r="AA32" i="1"/>
  <c r="E26" i="3" s="1"/>
  <c r="D26" i="3" s="1"/>
  <c r="AB32" i="1"/>
  <c r="AA33" i="1"/>
  <c r="E27" i="3" s="1"/>
  <c r="D27" i="3" s="1"/>
  <c r="AB33" i="1"/>
  <c r="AE8" i="1"/>
  <c r="AD8" i="1"/>
  <c r="AB8" i="1"/>
  <c r="AA8" i="1"/>
  <c r="E2" i="3" s="1"/>
  <c r="B1" i="3"/>
  <c r="B2" i="3" s="1"/>
  <c r="L35" i="1"/>
  <c r="M15" i="3" s="1"/>
  <c r="L34" i="1"/>
  <c r="L15" i="3" s="1"/>
  <c r="L33" i="1"/>
  <c r="M14" i="3" s="1"/>
  <c r="L32" i="1"/>
  <c r="L14" i="3" s="1"/>
  <c r="L31" i="1"/>
  <c r="M13" i="3" s="1"/>
  <c r="L30" i="1"/>
  <c r="L13" i="3" s="1"/>
  <c r="L29" i="1"/>
  <c r="M12" i="3" s="1"/>
  <c r="L28" i="1"/>
  <c r="L12" i="3" s="1"/>
  <c r="L27" i="1"/>
  <c r="M11" i="3" s="1"/>
  <c r="L26" i="1"/>
  <c r="L11" i="3" s="1"/>
  <c r="L25" i="1"/>
  <c r="M10" i="3" s="1"/>
  <c r="L24" i="1"/>
  <c r="L10" i="3" s="1"/>
  <c r="L23" i="1"/>
  <c r="M9" i="3" s="1"/>
  <c r="L22" i="1"/>
  <c r="L9" i="3" s="1"/>
  <c r="L21" i="1"/>
  <c r="M8" i="3" s="1"/>
  <c r="L20" i="1"/>
  <c r="L8" i="3" s="1"/>
  <c r="L19" i="1"/>
  <c r="M7" i="3" s="1"/>
  <c r="L18" i="1"/>
  <c r="L7" i="3" s="1"/>
  <c r="L17" i="1"/>
  <c r="M6" i="3" s="1"/>
  <c r="L16" i="1"/>
  <c r="L6" i="3" s="1"/>
  <c r="L15" i="1"/>
  <c r="M5" i="3" s="1"/>
  <c r="L14" i="1"/>
  <c r="L5" i="3" s="1"/>
  <c r="L13" i="1"/>
  <c r="M4" i="3" s="1"/>
  <c r="L12" i="1"/>
  <c r="L4" i="3" s="1"/>
  <c r="L11" i="1"/>
  <c r="M3" i="3" s="1"/>
  <c r="L10" i="1"/>
  <c r="L3" i="3" s="1"/>
  <c r="L9" i="1"/>
  <c r="M2" i="3" s="1"/>
  <c r="L8" i="1"/>
  <c r="L2" i="3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2" i="3" s="1"/>
  <c r="R37" i="2"/>
  <c r="V2" i="3" l="1"/>
  <c r="U2" i="3" s="1"/>
  <c r="V5" i="3"/>
  <c r="U5" i="3" s="1"/>
  <c r="V8" i="3"/>
  <c r="U8" i="3" s="1"/>
  <c r="V11" i="3"/>
  <c r="U11" i="3" s="1"/>
  <c r="V14" i="3"/>
  <c r="U14" i="3" s="1"/>
  <c r="D3" i="3"/>
  <c r="J15" i="3"/>
  <c r="I15" i="3" s="1"/>
  <c r="J14" i="3"/>
  <c r="I14" i="3" s="1"/>
  <c r="J13" i="3"/>
  <c r="I13" i="3" s="1"/>
  <c r="J12" i="3"/>
  <c r="I12" i="3" s="1"/>
  <c r="J11" i="3"/>
  <c r="I11" i="3" s="1"/>
  <c r="J10" i="3"/>
  <c r="I10" i="3" s="1"/>
  <c r="J9" i="3"/>
  <c r="I9" i="3" s="1"/>
  <c r="J8" i="3"/>
  <c r="I8" i="3" s="1"/>
  <c r="J7" i="3"/>
  <c r="I7" i="3" s="1"/>
  <c r="J6" i="3"/>
  <c r="I6" i="3" s="1"/>
  <c r="J5" i="3"/>
  <c r="I5" i="3" s="1"/>
  <c r="J4" i="3"/>
  <c r="J3" i="3"/>
  <c r="G3" i="3"/>
  <c r="F3" i="3"/>
  <c r="G5" i="3"/>
  <c r="F5" i="3"/>
  <c r="G7" i="3"/>
  <c r="F7" i="3"/>
  <c r="G9" i="3"/>
  <c r="F9" i="3"/>
  <c r="G11" i="3"/>
  <c r="F11" i="3"/>
  <c r="G13" i="3"/>
  <c r="F13" i="3"/>
  <c r="G15" i="3"/>
  <c r="F15" i="3"/>
  <c r="G17" i="3"/>
  <c r="F17" i="3"/>
  <c r="G19" i="3"/>
  <c r="F19" i="3"/>
  <c r="G21" i="3"/>
  <c r="F21" i="3"/>
  <c r="G23" i="3"/>
  <c r="F23" i="3"/>
  <c r="G25" i="3"/>
  <c r="F25" i="3"/>
  <c r="G27" i="3"/>
  <c r="F27" i="3"/>
  <c r="F4" i="3"/>
  <c r="G4" i="3"/>
  <c r="F6" i="3"/>
  <c r="G6" i="3"/>
  <c r="F8" i="3"/>
  <c r="G8" i="3"/>
  <c r="F10" i="3"/>
  <c r="G10" i="3"/>
  <c r="F12" i="3"/>
  <c r="G12" i="3"/>
  <c r="F14" i="3"/>
  <c r="G14" i="3"/>
  <c r="F16" i="3"/>
  <c r="G16" i="3"/>
  <c r="F18" i="3"/>
  <c r="G18" i="3"/>
  <c r="F20" i="3"/>
  <c r="G20" i="3"/>
  <c r="F22" i="3"/>
  <c r="G22" i="3"/>
  <c r="F24" i="3"/>
  <c r="G24" i="3"/>
  <c r="F26" i="3"/>
  <c r="G26" i="3"/>
  <c r="W2" i="3"/>
  <c r="R27" i="3"/>
  <c r="R23" i="3"/>
  <c r="R19" i="3"/>
  <c r="R15" i="3"/>
  <c r="R11" i="3"/>
  <c r="R7" i="3"/>
  <c r="R3" i="3"/>
  <c r="R25" i="3"/>
  <c r="R21" i="3"/>
  <c r="R17" i="3"/>
  <c r="R13" i="3"/>
  <c r="R9" i="3"/>
  <c r="R5" i="3"/>
  <c r="I4" i="3"/>
  <c r="J2" i="3"/>
  <c r="S26" i="3"/>
  <c r="S24" i="3"/>
  <c r="S22" i="3"/>
  <c r="S20" i="3"/>
  <c r="S18" i="3"/>
  <c r="S16" i="3"/>
  <c r="S14" i="3"/>
  <c r="S12" i="3"/>
  <c r="S10" i="3"/>
  <c r="S8" i="3"/>
  <c r="S6" i="3"/>
  <c r="S4" i="3"/>
  <c r="K2" i="3"/>
  <c r="F2" i="3"/>
  <c r="B3" i="3"/>
  <c r="D4" i="3" s="1"/>
  <c r="P2" i="3"/>
  <c r="R2" i="3"/>
  <c r="K15" i="3"/>
  <c r="K14" i="3"/>
  <c r="I3" i="3" l="1"/>
  <c r="I2" i="3"/>
  <c r="D2" i="3"/>
  <c r="D5" i="3"/>
  <c r="W13" i="3"/>
  <c r="W15" i="3"/>
  <c r="W14" i="3"/>
  <c r="F2" i="2"/>
  <c r="E2" i="2"/>
  <c r="F2" i="1" l="1"/>
  <c r="E2" i="1"/>
  <c r="R37" i="1" l="1"/>
  <c r="D2" i="2"/>
  <c r="D2" i="1"/>
  <c r="K12" i="3"/>
  <c r="K10" i="3"/>
  <c r="K9" i="3"/>
  <c r="K8" i="3"/>
  <c r="K7" i="3"/>
  <c r="K6" i="3"/>
  <c r="K5" i="3"/>
  <c r="K4" i="3"/>
  <c r="K3" i="3"/>
  <c r="W12" i="3"/>
  <c r="W11" i="3"/>
  <c r="W10" i="3"/>
  <c r="W9" i="3"/>
  <c r="W8" i="3"/>
  <c r="W7" i="3"/>
  <c r="W6" i="3"/>
  <c r="W5" i="3"/>
  <c r="W4" i="3"/>
  <c r="W3" i="3"/>
  <c r="O1" i="3"/>
  <c r="K11" i="3" l="1"/>
  <c r="K13" i="3"/>
  <c r="C2" i="1"/>
  <c r="C2" i="2"/>
  <c r="P23" i="3" l="1"/>
  <c r="P25" i="3"/>
  <c r="P27" i="3"/>
  <c r="P22" i="3"/>
  <c r="P24" i="3"/>
  <c r="P26" i="3"/>
  <c r="P19" i="3"/>
  <c r="P21" i="3"/>
  <c r="P16" i="3"/>
  <c r="P18" i="3"/>
  <c r="P20" i="3"/>
  <c r="P10" i="3"/>
  <c r="P11" i="3"/>
  <c r="P12" i="3"/>
  <c r="P13" i="3"/>
  <c r="P14" i="3"/>
  <c r="P15" i="3"/>
  <c r="P17" i="3"/>
  <c r="P6" i="3"/>
  <c r="P9" i="3"/>
  <c r="P3" i="3"/>
  <c r="P4" i="3"/>
  <c r="P8" i="3"/>
  <c r="P7" i="3"/>
  <c r="P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k09-0275</author>
    <author>K20-0553</author>
  </authors>
  <commentList>
    <comment ref="B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C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E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F8" authorId="1" shapeId="0" xr:uid="{77623DA6-3DDB-45D1-AEF8-CD296B229489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H8" authorId="0" shapeId="0" xr:uid="{B74D9A15-7C80-41A2-8D04-85E1F345B268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I8" authorId="0" shapeId="0" xr:uid="{F2D54AD0-06F3-4B85-99BD-5B734DC2297E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K8" authorId="0" shapeId="0" xr:uid="{7CBD12A2-B1BF-4445-BA21-1174F812D16C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L8" authorId="1" shapeId="0" xr:uid="{57CB07BC-B1EF-432F-B371-8826AE033AEF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F37" authorId="1" shapeId="0" xr:uid="{7F5DDF3D-B3B0-47D2-B354-DE3C94297CB5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日付を入力して下さい
(例　7/1 )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k09-0275</author>
    <author>K20-0553</author>
  </authors>
  <commentList>
    <comment ref="B8" authorId="0" shapeId="0" xr:uid="{257F0DEC-C4D7-4F51-864E-25F1122FAE3F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C8" authorId="0" shapeId="0" xr:uid="{AEAD6230-A581-42F3-93A7-53C0D42DE252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E8" authorId="0" shapeId="0" xr:uid="{2E877EE6-6D8B-41FF-88D0-D1873321CAAB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F8" authorId="1" shapeId="0" xr:uid="{F15F5E87-F6F3-4F5F-8EBB-6474111D1244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H8" authorId="0" shapeId="0" xr:uid="{3D768788-0572-469B-B76B-AE5D34D9A7D8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I8" authorId="0" shapeId="0" xr:uid="{723E0BEA-4FAB-42E3-B737-7AC4335B1E4A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K8" authorId="0" shapeId="0" xr:uid="{95077C0D-FD0F-4A98-8B0E-9D48B97DE877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L8" authorId="1" shapeId="0" xr:uid="{98E74740-1118-469D-8FEE-4566A8D11F0A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F37" authorId="1" shapeId="0" xr:uid="{E9F7FE97-D633-4DD0-8B35-B3F89A388503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日付を入力して下さい
(例　7/1 )</t>
        </r>
      </text>
    </comment>
  </commentList>
</comments>
</file>

<file path=xl/sharedStrings.xml><?xml version="1.0" encoding="utf-8"?>
<sst xmlns="http://schemas.openxmlformats.org/spreadsheetml/2006/main" count="315" uniqueCount="205">
  <si>
    <t>（ランキング順位は貴校の強い順に記入のこと、組み合わせの参考にします。）</t>
    <rPh sb="6" eb="8">
      <t>ジュンイ</t>
    </rPh>
    <rPh sb="9" eb="11">
      <t>キコウ</t>
    </rPh>
    <rPh sb="12" eb="13">
      <t>ツヨ</t>
    </rPh>
    <rPh sb="14" eb="15">
      <t>ジュン</t>
    </rPh>
    <rPh sb="16" eb="18">
      <t>キニュウ</t>
    </rPh>
    <rPh sb="22" eb="23">
      <t>ク</t>
    </rPh>
    <rPh sb="24" eb="25">
      <t>ア</t>
    </rPh>
    <rPh sb="28" eb="30">
      <t>サンコウ</t>
    </rPh>
    <phoneticPr fontId="1"/>
  </si>
  <si>
    <t>シングルス（単）</t>
    <rPh sb="6" eb="7">
      <t>タン</t>
    </rPh>
    <phoneticPr fontId="1"/>
  </si>
  <si>
    <t>ダブルス（複）</t>
    <rPh sb="5" eb="6">
      <t>フク</t>
    </rPh>
    <phoneticPr fontId="1"/>
  </si>
  <si>
    <t>学年</t>
    <rPh sb="0" eb="2">
      <t>ガクネン</t>
    </rPh>
    <phoneticPr fontId="1"/>
  </si>
  <si>
    <t>円</t>
    <rPh sb="0" eb="1">
      <t>エン</t>
    </rPh>
    <phoneticPr fontId="1"/>
  </si>
  <si>
    <t>参　加　料</t>
    <rPh sb="0" eb="1">
      <t>サン</t>
    </rPh>
    <rPh sb="2" eb="3">
      <t>クワ</t>
    </rPh>
    <rPh sb="4" eb="5">
      <t>リョウ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</si>
  <si>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</si>
  <si>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氏　　名</t>
    <rPh sb="0" eb="1">
      <t>シ</t>
    </rPh>
    <rPh sb="3" eb="4">
      <t>メイ</t>
    </rPh>
    <phoneticPr fontId="1"/>
  </si>
  <si>
    <t>備　考</t>
    <rPh sb="0" eb="1">
      <t>ビ</t>
    </rPh>
    <rPh sb="2" eb="3">
      <t>コウ</t>
    </rPh>
    <phoneticPr fontId="1"/>
  </si>
  <si>
    <t>ランキング</t>
    <phoneticPr fontId="1"/>
  </si>
  <si>
    <t xml:space="preserve">７００円 × </t>
    <rPh sb="3" eb="4">
      <t>エン</t>
    </rPh>
    <phoneticPr fontId="1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</si>
  <si>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1"/>
  </si>
  <si>
    <t>参加実人数</t>
    <rPh sb="0" eb="2">
      <t>サンカ</t>
    </rPh>
    <rPh sb="2" eb="3">
      <t>ジツ</t>
    </rPh>
    <rPh sb="3" eb="5">
      <t>ニンズ</t>
    </rPh>
    <phoneticPr fontId="1"/>
  </si>
  <si>
    <t>名</t>
    <rPh sb="0" eb="1">
      <t>メイ</t>
    </rPh>
    <phoneticPr fontId="1"/>
  </si>
  <si>
    <t>○○</t>
  </si>
  <si>
    <t>○○</t>
    <phoneticPr fontId="1"/>
  </si>
  <si>
    <t>△△</t>
  </si>
  <si>
    <t>△△</t>
    <phoneticPr fontId="1"/>
  </si>
  <si>
    <t>◇◇</t>
  </si>
  <si>
    <t>◇◇</t>
    <phoneticPr fontId="1"/>
  </si>
  <si>
    <t>同姓</t>
    <rPh sb="0" eb="2">
      <t>ドウセイ</t>
    </rPh>
    <phoneticPr fontId="1"/>
  </si>
  <si>
    <t>■■</t>
  </si>
  <si>
    <t>■■</t>
    <phoneticPr fontId="1"/>
  </si>
  <si>
    <t>▼▼</t>
  </si>
  <si>
    <t>▼▼</t>
    <phoneticPr fontId="1"/>
  </si>
  <si>
    <t>◎◎</t>
  </si>
  <si>
    <t>◎◎</t>
    <phoneticPr fontId="1"/>
  </si>
  <si>
    <t>□□</t>
  </si>
  <si>
    <t>□□</t>
    <phoneticPr fontId="1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</si>
  <si>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</si>
  <si>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</si>
  <si>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略記</t>
    <rPh sb="0" eb="1">
      <t>リャク</t>
    </rPh>
    <rPh sb="1" eb="2">
      <t>キ</t>
    </rPh>
    <phoneticPr fontId="1"/>
  </si>
  <si>
    <t>有資格者については、備考欄左側に○印を入力する。
同姓がいる場合は、そのことがわかるように備考欄の右側に入力する。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45" eb="47">
      <t>ビコウ</t>
    </rPh>
    <rPh sb="47" eb="48">
      <t>ラン</t>
    </rPh>
    <rPh sb="49" eb="51">
      <t>ミギガワ</t>
    </rPh>
    <rPh sb="52" eb="54">
      <t>ニュウリョク</t>
    </rPh>
    <phoneticPr fontId="1"/>
  </si>
  <si>
    <t>○</t>
    <phoneticPr fontId="1"/>
  </si>
  <si>
    <t>○</t>
    <phoneticPr fontId="1"/>
  </si>
  <si>
    <t>略記</t>
    <rPh sb="0" eb="2">
      <t>リャッキ</t>
    </rPh>
    <phoneticPr fontId="1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</si>
  <si>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7"/>
  </si>
  <si>
    <t>小豆島中央</t>
    <rPh sb="0" eb="3">
      <t>ショウドシマ</t>
    </rPh>
    <rPh sb="3" eb="5">
      <t>チュウオウ</t>
    </rPh>
    <phoneticPr fontId="7"/>
  </si>
  <si>
    <t>三本松高等学校</t>
    <rPh sb="0" eb="3">
      <t>サンボンマツ</t>
    </rPh>
    <phoneticPr fontId="7"/>
  </si>
  <si>
    <t>三本松</t>
    <rPh sb="0" eb="3">
      <t>サンボンマツ</t>
    </rPh>
    <phoneticPr fontId="7"/>
  </si>
  <si>
    <t>津田高等学校</t>
    <rPh sb="0" eb="2">
      <t>ツダ</t>
    </rPh>
    <phoneticPr fontId="7"/>
  </si>
  <si>
    <t>津田</t>
    <rPh sb="0" eb="2">
      <t>ツダ</t>
    </rPh>
    <phoneticPr fontId="7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</si>
  <si>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</si>
  <si>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寒川</t>
    <rPh sb="0" eb="2">
      <t>サンガワ</t>
    </rPh>
    <phoneticPr fontId="2"/>
  </si>
  <si>
    <t>石田高等学校</t>
    <rPh sb="0" eb="2">
      <t>イシダ</t>
    </rPh>
    <phoneticPr fontId="7"/>
  </si>
  <si>
    <t>石田</t>
    <rPh sb="0" eb="2">
      <t>イシダ</t>
    </rPh>
    <phoneticPr fontId="7"/>
  </si>
  <si>
    <t>志度高校</t>
    <rPh sb="0" eb="2">
      <t>シド</t>
    </rPh>
    <rPh sb="2" eb="4">
      <t>コウコウ</t>
    </rPh>
    <phoneticPr fontId="7"/>
  </si>
  <si>
    <t>志度</t>
    <rPh sb="0" eb="2">
      <t>シド</t>
    </rPh>
    <phoneticPr fontId="7"/>
  </si>
  <si>
    <t>三木高等学校</t>
    <rPh sb="0" eb="2">
      <t>ミキ</t>
    </rPh>
    <phoneticPr fontId="7"/>
  </si>
  <si>
    <t>三木</t>
    <rPh sb="0" eb="2">
      <t>ミキ</t>
    </rPh>
    <phoneticPr fontId="7"/>
  </si>
  <si>
    <t>高松北高等学校</t>
    <rPh sb="0" eb="2">
      <t>タカマツ</t>
    </rPh>
    <rPh sb="2" eb="3">
      <t>キタ</t>
    </rPh>
    <phoneticPr fontId="7"/>
  </si>
  <si>
    <t>高松北</t>
    <rPh sb="0" eb="2">
      <t>タカマツ</t>
    </rPh>
    <rPh sb="2" eb="3">
      <t>キタ</t>
    </rPh>
    <phoneticPr fontId="7"/>
  </si>
  <si>
    <t>高松東高等学校</t>
    <rPh sb="0" eb="2">
      <t>タカマツ</t>
    </rPh>
    <rPh sb="2" eb="3">
      <t>ヒガシ</t>
    </rPh>
    <phoneticPr fontId="7"/>
  </si>
  <si>
    <t>高松東</t>
    <rPh sb="0" eb="2">
      <t>タカマツ</t>
    </rPh>
    <rPh sb="2" eb="3">
      <t>ヒガシ</t>
    </rPh>
    <phoneticPr fontId="7"/>
  </si>
  <si>
    <t>高松中央高等学校</t>
    <rPh sb="0" eb="2">
      <t>タカマツ</t>
    </rPh>
    <rPh sb="2" eb="4">
      <t>チュウオウ</t>
    </rPh>
    <phoneticPr fontId="7"/>
  </si>
  <si>
    <t>高松中央</t>
    <rPh sb="0" eb="2">
      <t>タカマツ</t>
    </rPh>
    <rPh sb="2" eb="4">
      <t>チュウオウ</t>
    </rPh>
    <phoneticPr fontId="7"/>
  </si>
  <si>
    <t>高松商業高等学校</t>
    <rPh sb="0" eb="2">
      <t>タカマツ</t>
    </rPh>
    <rPh sb="2" eb="4">
      <t>ショウギョウ</t>
    </rPh>
    <phoneticPr fontId="7"/>
  </si>
  <si>
    <t>高松商業</t>
    <rPh sb="0" eb="2">
      <t>タカマツ</t>
    </rPh>
    <rPh sb="2" eb="4">
      <t>ショウギョウ</t>
    </rPh>
    <phoneticPr fontId="7"/>
  </si>
  <si>
    <t>高松高等学校</t>
    <rPh sb="0" eb="2">
      <t>タカマツ</t>
    </rPh>
    <phoneticPr fontId="7"/>
  </si>
  <si>
    <t>高松</t>
    <rPh sb="0" eb="2">
      <t>タカマツ</t>
    </rPh>
    <phoneticPr fontId="7"/>
  </si>
  <si>
    <t>高松第一高等学校</t>
    <rPh sb="0" eb="2">
      <t>タカマツ</t>
    </rPh>
    <rPh sb="2" eb="4">
      <t>ダイイチ</t>
    </rPh>
    <phoneticPr fontId="7"/>
  </si>
  <si>
    <t>高松第一</t>
    <rPh sb="0" eb="2">
      <t>タカマツ</t>
    </rPh>
    <rPh sb="2" eb="4">
      <t>ダイイチ</t>
    </rPh>
    <phoneticPr fontId="7"/>
  </si>
  <si>
    <t>高松桜井高等学校</t>
    <rPh sb="0" eb="2">
      <t>タカマツ</t>
    </rPh>
    <rPh sb="2" eb="4">
      <t>サクライ</t>
    </rPh>
    <phoneticPr fontId="7"/>
  </si>
  <si>
    <t>高松桜井</t>
    <rPh sb="0" eb="2">
      <t>タカマツ</t>
    </rPh>
    <rPh sb="2" eb="4">
      <t>サクライ</t>
    </rPh>
    <phoneticPr fontId="7"/>
  </si>
  <si>
    <t>高松南高等学校</t>
    <rPh sb="0" eb="2">
      <t>タカマツ</t>
    </rPh>
    <rPh sb="2" eb="3">
      <t>ミナミ</t>
    </rPh>
    <phoneticPr fontId="7"/>
  </si>
  <si>
    <t>高松南</t>
    <rPh sb="0" eb="2">
      <t>タカマツ</t>
    </rPh>
    <rPh sb="2" eb="3">
      <t>ミナミ</t>
    </rPh>
    <phoneticPr fontId="7"/>
  </si>
  <si>
    <t>香川中央高等学校</t>
    <rPh sb="0" eb="2">
      <t>カガワ</t>
    </rPh>
    <rPh sb="2" eb="4">
      <t>チュウオウ</t>
    </rPh>
    <phoneticPr fontId="7"/>
  </si>
  <si>
    <t>香川中央</t>
    <rPh sb="0" eb="2">
      <t>カガワ</t>
    </rPh>
    <rPh sb="2" eb="4">
      <t>チュウオウ</t>
    </rPh>
    <phoneticPr fontId="7"/>
  </si>
  <si>
    <t>英明高等学校</t>
    <rPh sb="0" eb="2">
      <t>エイメイ</t>
    </rPh>
    <phoneticPr fontId="7"/>
  </si>
  <si>
    <t>英明</t>
    <rPh sb="0" eb="2">
      <t>エイメイ</t>
    </rPh>
    <phoneticPr fontId="7"/>
  </si>
  <si>
    <t>高松工芸高等学校</t>
    <rPh sb="0" eb="2">
      <t>タカマツ</t>
    </rPh>
    <rPh sb="2" eb="4">
      <t>コウゲイ</t>
    </rPh>
    <phoneticPr fontId="7"/>
  </si>
  <si>
    <t>高松工芸</t>
    <rPh sb="0" eb="2">
      <t>タカマツ</t>
    </rPh>
    <rPh sb="2" eb="4">
      <t>コウゲイ</t>
    </rPh>
    <phoneticPr fontId="7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</si>
  <si>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8"/>
  </si>
  <si>
    <t>大手前高松</t>
    <rPh sb="0" eb="3">
      <t>オオテマエ</t>
    </rPh>
    <rPh sb="3" eb="5">
      <t>タカマツ</t>
    </rPh>
    <phoneticPr fontId="8"/>
  </si>
  <si>
    <t>香川誠陵高等学校</t>
    <rPh sb="0" eb="2">
      <t>カガワ</t>
    </rPh>
    <rPh sb="2" eb="3">
      <t>マコト</t>
    </rPh>
    <rPh sb="3" eb="4">
      <t>リョウ</t>
    </rPh>
    <phoneticPr fontId="8"/>
  </si>
  <si>
    <t>香川誠陵</t>
    <rPh sb="0" eb="2">
      <t>カガワ</t>
    </rPh>
    <rPh sb="2" eb="3">
      <t>マコト</t>
    </rPh>
    <rPh sb="3" eb="4">
      <t>リョウ</t>
    </rPh>
    <phoneticPr fontId="8"/>
  </si>
  <si>
    <t>高松西高等学校</t>
    <rPh sb="0" eb="2">
      <t>タカマツ</t>
    </rPh>
    <rPh sb="2" eb="3">
      <t>ニシ</t>
    </rPh>
    <phoneticPr fontId="8"/>
  </si>
  <si>
    <t>高松西</t>
    <rPh sb="0" eb="2">
      <t>タカマツ</t>
    </rPh>
    <rPh sb="2" eb="3">
      <t>ニシ</t>
    </rPh>
    <phoneticPr fontId="8"/>
  </si>
  <si>
    <t>農業経営高等学校</t>
    <rPh sb="0" eb="2">
      <t>ノウギョウ</t>
    </rPh>
    <rPh sb="2" eb="4">
      <t>ケイエイ</t>
    </rPh>
    <phoneticPr fontId="8"/>
  </si>
  <si>
    <t>農業経営</t>
    <rPh sb="0" eb="2">
      <t>ノウギョウ</t>
    </rPh>
    <rPh sb="2" eb="4">
      <t>ケイエイ</t>
    </rPh>
    <phoneticPr fontId="8"/>
  </si>
  <si>
    <t>飯山高等学校</t>
    <rPh sb="0" eb="2">
      <t>ハンザン</t>
    </rPh>
    <phoneticPr fontId="8"/>
  </si>
  <si>
    <t>飯山</t>
    <rPh sb="0" eb="2">
      <t>ハンザン</t>
    </rPh>
    <phoneticPr fontId="8"/>
  </si>
  <si>
    <t>坂出高等学校</t>
    <rPh sb="0" eb="2">
      <t>サカイデ</t>
    </rPh>
    <phoneticPr fontId="8"/>
  </si>
  <si>
    <t>坂出</t>
    <rPh sb="0" eb="2">
      <t>サカイデ</t>
    </rPh>
    <phoneticPr fontId="8"/>
  </si>
  <si>
    <t>坂出商業高等学校</t>
    <rPh sb="0" eb="2">
      <t>サカイデ</t>
    </rPh>
    <rPh sb="2" eb="4">
      <t>ショウギョウ</t>
    </rPh>
    <phoneticPr fontId="8"/>
  </si>
  <si>
    <t>坂出商業</t>
    <rPh sb="0" eb="2">
      <t>サカイデ</t>
    </rPh>
    <rPh sb="2" eb="4">
      <t>ショウギョウ</t>
    </rPh>
    <phoneticPr fontId="8"/>
  </si>
  <si>
    <t>坂出第一高等学校</t>
    <rPh sb="0" eb="2">
      <t>サカイデ</t>
    </rPh>
    <rPh sb="2" eb="4">
      <t>ダイイチ</t>
    </rPh>
    <phoneticPr fontId="8"/>
  </si>
  <si>
    <t>坂出第一</t>
    <rPh sb="0" eb="2">
      <t>サカイデ</t>
    </rPh>
    <rPh sb="2" eb="4">
      <t>ダイイチ</t>
    </rPh>
    <phoneticPr fontId="8"/>
  </si>
  <si>
    <t>坂出工業高等学校</t>
    <rPh sb="0" eb="2">
      <t>サカイデ</t>
    </rPh>
    <rPh sb="2" eb="4">
      <t>コウギョウ</t>
    </rPh>
    <phoneticPr fontId="8"/>
  </si>
  <si>
    <t>坂出工業</t>
    <rPh sb="0" eb="2">
      <t>サカイデ</t>
    </rPh>
    <rPh sb="2" eb="4">
      <t>コウギョウ</t>
    </rPh>
    <phoneticPr fontId="8"/>
  </si>
  <si>
    <t>丸亀</t>
    <rPh sb="0" eb="2">
      <t>マルガメ</t>
    </rPh>
    <phoneticPr fontId="8"/>
  </si>
  <si>
    <t>丸亀城西高等学校</t>
    <rPh sb="0" eb="2">
      <t>マルガメ</t>
    </rPh>
    <rPh sb="2" eb="4">
      <t>ジョウセイ</t>
    </rPh>
    <phoneticPr fontId="8"/>
  </si>
  <si>
    <t>丸亀城西</t>
    <rPh sb="0" eb="2">
      <t>マルガメ</t>
    </rPh>
    <rPh sb="2" eb="4">
      <t>ジョウセイ</t>
    </rPh>
    <phoneticPr fontId="8"/>
  </si>
  <si>
    <t>大手前丸亀高等学校</t>
    <rPh sb="0" eb="3">
      <t>オオテマエ</t>
    </rPh>
    <rPh sb="3" eb="5">
      <t>マルガメ</t>
    </rPh>
    <rPh sb="5" eb="7">
      <t>コウトウ</t>
    </rPh>
    <phoneticPr fontId="8"/>
  </si>
  <si>
    <t>大手前丸亀</t>
    <rPh sb="0" eb="3">
      <t>オオテマエ</t>
    </rPh>
    <rPh sb="3" eb="5">
      <t>マルガメ</t>
    </rPh>
    <phoneticPr fontId="8"/>
  </si>
  <si>
    <t>藤井高等学校</t>
    <rPh sb="0" eb="2">
      <t>フジイ</t>
    </rPh>
    <rPh sb="2" eb="4">
      <t>コウトウ</t>
    </rPh>
    <phoneticPr fontId="8"/>
  </si>
  <si>
    <t>藤井</t>
    <rPh sb="0" eb="2">
      <t>フジイ</t>
    </rPh>
    <phoneticPr fontId="8"/>
  </si>
  <si>
    <t>多度津高等学校</t>
    <rPh sb="0" eb="3">
      <t>タドツ</t>
    </rPh>
    <rPh sb="3" eb="5">
      <t>コウトウ</t>
    </rPh>
    <phoneticPr fontId="8"/>
  </si>
  <si>
    <t>多度津</t>
    <rPh sb="0" eb="3">
      <t>タドツ</t>
    </rPh>
    <phoneticPr fontId="8"/>
  </si>
  <si>
    <t>善通寺第一高等学校</t>
    <rPh sb="0" eb="3">
      <t>ゼンツウジ</t>
    </rPh>
    <rPh sb="3" eb="5">
      <t>ダイイチ</t>
    </rPh>
    <phoneticPr fontId="8"/>
  </si>
  <si>
    <t>善通寺第一</t>
    <rPh sb="0" eb="3">
      <t>ゼンツウジ</t>
    </rPh>
    <rPh sb="3" eb="5">
      <t>ダイイチ</t>
    </rPh>
    <phoneticPr fontId="8"/>
  </si>
  <si>
    <t>尽誠学園高等学校</t>
    <rPh sb="0" eb="4">
      <t>ジンセイガクエン</t>
    </rPh>
    <phoneticPr fontId="8"/>
  </si>
  <si>
    <t>尽誠学園</t>
    <rPh sb="0" eb="4">
      <t>ジンセイガクエン</t>
    </rPh>
    <phoneticPr fontId="8"/>
  </si>
  <si>
    <t>琴平高等学校</t>
    <rPh sb="0" eb="2">
      <t>コトヒラ</t>
    </rPh>
    <phoneticPr fontId="8"/>
  </si>
  <si>
    <t>琴平</t>
    <rPh sb="0" eb="2">
      <t>コトヒラ</t>
    </rPh>
    <phoneticPr fontId="8"/>
  </si>
  <si>
    <t>高瀬高等学校</t>
    <rPh sb="0" eb="2">
      <t>タカセ</t>
    </rPh>
    <phoneticPr fontId="8"/>
  </si>
  <si>
    <t>高瀬</t>
    <rPh sb="0" eb="2">
      <t>タカセ</t>
    </rPh>
    <phoneticPr fontId="8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</si>
  <si>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8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</si>
  <si>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8"/>
  </si>
  <si>
    <t>笠田高等学校</t>
    <rPh sb="0" eb="1">
      <t>カサ</t>
    </rPh>
    <rPh sb="1" eb="2">
      <t>タ</t>
    </rPh>
    <phoneticPr fontId="8"/>
  </si>
  <si>
    <t>笠田</t>
    <rPh sb="0" eb="1">
      <t>カサ</t>
    </rPh>
    <rPh sb="1" eb="2">
      <t>タ</t>
    </rPh>
    <phoneticPr fontId="8"/>
  </si>
  <si>
    <t>観音寺第一高等学校</t>
    <rPh sb="0" eb="3">
      <t>カンオンジ</t>
    </rPh>
    <rPh sb="3" eb="5">
      <t>ダイイチ</t>
    </rPh>
    <phoneticPr fontId="8"/>
  </si>
  <si>
    <t>観音寺第一</t>
    <rPh sb="0" eb="3">
      <t>カンオンジ</t>
    </rPh>
    <rPh sb="3" eb="5">
      <t>ダイイチ</t>
    </rPh>
    <phoneticPr fontId="8"/>
  </si>
  <si>
    <t>観音寺総合高等学校</t>
    <rPh sb="0" eb="3">
      <t>カンオンジ</t>
    </rPh>
    <rPh sb="3" eb="5">
      <t>ソウゴウ</t>
    </rPh>
    <rPh sb="5" eb="7">
      <t>コウトウ</t>
    </rPh>
    <phoneticPr fontId="8"/>
  </si>
  <si>
    <t>観音寺総合</t>
    <rPh sb="0" eb="3">
      <t>カンオンジ</t>
    </rPh>
    <rPh sb="3" eb="5">
      <t>ソウゴウ</t>
    </rPh>
    <phoneticPr fontId="8"/>
  </si>
  <si>
    <t>聾学校</t>
    <rPh sb="0" eb="1">
      <t>ロウ</t>
    </rPh>
    <rPh sb="1" eb="3">
      <t>ガッコウ</t>
    </rPh>
    <phoneticPr fontId="8"/>
  </si>
  <si>
    <t>聾</t>
    <rPh sb="0" eb="1">
      <t>ロウ</t>
    </rPh>
    <phoneticPr fontId="8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</si>
  <si>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8"/>
  </si>
  <si>
    <t>禅林</t>
    <rPh sb="0" eb="2">
      <t>ゼンリン</t>
    </rPh>
    <phoneticPr fontId="8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</si>
  <si>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8"/>
  </si>
  <si>
    <t>星槎</t>
    <rPh sb="0" eb="2">
      <t>セイサ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</si>
  <si>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8"/>
  </si>
  <si>
    <t>香川高専高松</t>
    <rPh sb="0" eb="2">
      <t>カガワ</t>
    </rPh>
    <rPh sb="2" eb="4">
      <t>コウセン</t>
    </rPh>
    <rPh sb="4" eb="6">
      <t>タカマツ</t>
    </rPh>
    <phoneticPr fontId="8"/>
  </si>
  <si>
    <t>香川高専詫間キャンパス</t>
    <rPh sb="0" eb="2">
      <t>カガワ</t>
    </rPh>
    <rPh sb="2" eb="4">
      <t>コウセン</t>
    </rPh>
    <rPh sb="4" eb="6">
      <t>タクマ</t>
    </rPh>
    <phoneticPr fontId="8"/>
  </si>
  <si>
    <t>香川高専詫間</t>
    <rPh sb="0" eb="2">
      <t>カガワ</t>
    </rPh>
    <rPh sb="2" eb="4">
      <t>コウセン</t>
    </rPh>
    <rPh sb="4" eb="6">
      <t>タクマ</t>
    </rPh>
    <phoneticPr fontId="8"/>
  </si>
  <si>
    <t>重複なく試合
に参加する人数</t>
    <rPh sb="0" eb="2">
      <t>チョウフク</t>
    </rPh>
    <phoneticPr fontId="1"/>
  </si>
  <si>
    <t>外部指導者</t>
    <rPh sb="0" eb="2">
      <t>ガイブ</t>
    </rPh>
    <rPh sb="2" eb="5">
      <t>シドウシャ</t>
    </rPh>
    <phoneticPr fontId="1"/>
  </si>
  <si>
    <t>申込み
責任者（顧問）</t>
    <rPh sb="0" eb="2">
      <t>モウシコ</t>
    </rPh>
    <rPh sb="4" eb="7">
      <t>セキニンシャ</t>
    </rPh>
    <rPh sb="8" eb="10">
      <t>コモン</t>
    </rPh>
    <phoneticPr fontId="1"/>
  </si>
  <si>
    <t>学校名</t>
    <rPh sb="0" eb="1">
      <t>ガク</t>
    </rPh>
    <rPh sb="1" eb="3">
      <t>コウメイ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</si>
  <si>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</si>
  <si>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</si>
  <si>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円</t>
    <rPh sb="0" eb="1">
      <t>エン</t>
    </rPh>
    <phoneticPr fontId="1"/>
  </si>
  <si>
    <t>第４３回香川県高等学校新人強化バドミントン大会申込書</t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シンジン</t>
    </rPh>
    <rPh sb="13" eb="15">
      <t>キョウカ</t>
    </rPh>
    <rPh sb="21" eb="23">
      <t>タイカイ</t>
    </rPh>
    <rPh sb="23" eb="25">
      <t>モウシコミ</t>
    </rPh>
    <rPh sb="25" eb="26">
      <t>ショ</t>
    </rPh>
    <phoneticPr fontId="1"/>
  </si>
  <si>
    <t>小中央</t>
  </si>
  <si>
    <t>三本松</t>
  </si>
  <si>
    <t>高松北</t>
  </si>
  <si>
    <t>高松東</t>
  </si>
  <si>
    <t>高中央</t>
  </si>
  <si>
    <t>高松商</t>
  </si>
  <si>
    <t>高松一</t>
  </si>
  <si>
    <t>高桜井</t>
  </si>
  <si>
    <t>高松南</t>
  </si>
  <si>
    <t>香中央</t>
  </si>
  <si>
    <t>高工芸</t>
  </si>
  <si>
    <t>大手高</t>
  </si>
  <si>
    <t>香誠陵</t>
  </si>
  <si>
    <t>高松西</t>
  </si>
  <si>
    <t>坂出商</t>
  </si>
  <si>
    <t>坂出一</t>
  </si>
  <si>
    <t>坂出工</t>
  </si>
  <si>
    <t>丸城西</t>
  </si>
  <si>
    <t>大手丸</t>
  </si>
  <si>
    <t>多度津</t>
  </si>
  <si>
    <t>四香西</t>
  </si>
  <si>
    <t>観総合</t>
  </si>
  <si>
    <t>聾</t>
  </si>
  <si>
    <t>高専高</t>
  </si>
  <si>
    <t>高専詫</t>
  </si>
  <si>
    <t>津　田</t>
    <phoneticPr fontId="1"/>
  </si>
  <si>
    <t>寒　川</t>
    <phoneticPr fontId="1"/>
  </si>
  <si>
    <t>石　田</t>
    <phoneticPr fontId="1"/>
  </si>
  <si>
    <t>志　度</t>
    <phoneticPr fontId="1"/>
  </si>
  <si>
    <t>三　木</t>
    <phoneticPr fontId="1"/>
  </si>
  <si>
    <t>高　松</t>
    <phoneticPr fontId="1"/>
  </si>
  <si>
    <t>英　明</t>
    <phoneticPr fontId="1"/>
  </si>
  <si>
    <t>農　経</t>
    <phoneticPr fontId="1"/>
  </si>
  <si>
    <t>飯　山</t>
    <phoneticPr fontId="1"/>
  </si>
  <si>
    <t>坂　出</t>
    <phoneticPr fontId="1"/>
  </si>
  <si>
    <t>丸　亀</t>
    <phoneticPr fontId="1"/>
  </si>
  <si>
    <t>藤　井</t>
    <phoneticPr fontId="1"/>
  </si>
  <si>
    <t>善　一</t>
    <phoneticPr fontId="1"/>
  </si>
  <si>
    <t>尽　誠</t>
    <phoneticPr fontId="1"/>
  </si>
  <si>
    <t>琴　平</t>
    <phoneticPr fontId="1"/>
  </si>
  <si>
    <t>高　瀬</t>
    <phoneticPr fontId="1"/>
  </si>
  <si>
    <t>笠　田</t>
    <phoneticPr fontId="1"/>
  </si>
  <si>
    <t>観　一</t>
    <phoneticPr fontId="1"/>
  </si>
  <si>
    <t>禅　林</t>
    <phoneticPr fontId="1"/>
  </si>
  <si>
    <t>星　槎</t>
    <phoneticPr fontId="1"/>
  </si>
  <si>
    <t>MS姓</t>
    <rPh sb="2" eb="3">
      <t>セイ</t>
    </rPh>
    <phoneticPr fontId="1"/>
  </si>
  <si>
    <t>MS同姓</t>
    <rPh sb="2" eb="4">
      <t>ドウセイ</t>
    </rPh>
    <phoneticPr fontId="1"/>
  </si>
  <si>
    <t>MS名</t>
    <rPh sb="2" eb="3">
      <t>メイ</t>
    </rPh>
    <phoneticPr fontId="1"/>
  </si>
  <si>
    <t>MS学校</t>
    <rPh sb="2" eb="4">
      <t>ガッコウ</t>
    </rPh>
    <phoneticPr fontId="1"/>
  </si>
  <si>
    <t>MD学校</t>
    <rPh sb="2" eb="4">
      <t>ガッコウ</t>
    </rPh>
    <phoneticPr fontId="1"/>
  </si>
  <si>
    <t>MD姓</t>
    <rPh sb="2" eb="3">
      <t>セイ</t>
    </rPh>
    <phoneticPr fontId="1"/>
  </si>
  <si>
    <t>MD名</t>
    <rPh sb="2" eb="3">
      <t>メイ</t>
    </rPh>
    <phoneticPr fontId="1"/>
  </si>
  <si>
    <t>MD同姓1</t>
    <rPh sb="2" eb="4">
      <t>ドウセイ</t>
    </rPh>
    <phoneticPr fontId="1"/>
  </si>
  <si>
    <t>MD同姓2</t>
    <rPh sb="2" eb="4">
      <t>ドウセイ</t>
    </rPh>
    <phoneticPr fontId="1"/>
  </si>
  <si>
    <t>WS学校</t>
    <phoneticPr fontId="1"/>
  </si>
  <si>
    <t>WS姓</t>
    <phoneticPr fontId="1"/>
  </si>
  <si>
    <t>WS名</t>
    <phoneticPr fontId="1"/>
  </si>
  <si>
    <t>WS同姓</t>
    <phoneticPr fontId="1"/>
  </si>
  <si>
    <t>WD学校</t>
    <phoneticPr fontId="1"/>
  </si>
  <si>
    <t>WD姓</t>
    <phoneticPr fontId="1"/>
  </si>
  <si>
    <t>WD名</t>
    <phoneticPr fontId="1"/>
  </si>
  <si>
    <t>WD同姓1</t>
    <phoneticPr fontId="1"/>
  </si>
  <si>
    <t>WD同姓2</t>
    <phoneticPr fontId="1"/>
  </si>
  <si>
    <t>※外部指導者は当該高校長が認めた者に限る。
※外部指導者は引率できません。</t>
    <rPh sb="1" eb="3">
      <t>ガイブ</t>
    </rPh>
    <rPh sb="3" eb="6">
      <t>シドウシャ</t>
    </rPh>
    <rPh sb="7" eb="9">
      <t>トウガイ</t>
    </rPh>
    <rPh sb="9" eb="11">
      <t>コウコウ</t>
    </rPh>
    <rPh sb="11" eb="12">
      <t>チョウ</t>
    </rPh>
    <rPh sb="13" eb="14">
      <t>ミト</t>
    </rPh>
    <rPh sb="16" eb="17">
      <t>モノ</t>
    </rPh>
    <rPh sb="18" eb="19">
      <t>カギ</t>
    </rPh>
    <rPh sb="23" eb="25">
      <t>ガイブ</t>
    </rPh>
    <rPh sb="25" eb="28">
      <t>シドウシャ</t>
    </rPh>
    <rPh sb="29" eb="31">
      <t>インソツ</t>
    </rPh>
    <phoneticPr fontId="1"/>
  </si>
  <si>
    <t>学校長</t>
    <rPh sb="0" eb="3">
      <t>ガッコウチョウ</t>
    </rPh>
    <phoneticPr fontId="1"/>
  </si>
  <si>
    <t>引率者 女子運営希望は（　）書き</t>
    <rPh sb="0" eb="3">
      <t>インソツシャ</t>
    </rPh>
    <rPh sb="4" eb="6">
      <t>ジョシ</t>
    </rPh>
    <rPh sb="6" eb="7">
      <t>ウン</t>
    </rPh>
    <rPh sb="7" eb="8">
      <t>エイ</t>
    </rPh>
    <rPh sb="8" eb="10">
      <t>キボウ</t>
    </rPh>
    <rPh sb="14" eb="15">
      <t>カ</t>
    </rPh>
    <phoneticPr fontId="1"/>
  </si>
  <si>
    <t>引率者 男子運営希望は（　）書き</t>
    <rPh sb="0" eb="3">
      <t>インソツシャ</t>
    </rPh>
    <rPh sb="4" eb="6">
      <t>ダンシ</t>
    </rPh>
    <rPh sb="6" eb="7">
      <t>ウン</t>
    </rPh>
    <rPh sb="8" eb="10">
      <t>キボウ</t>
    </rPh>
    <rPh sb="13" eb="14">
      <t>カ</t>
    </rPh>
    <phoneticPr fontId="1"/>
  </si>
  <si>
    <t>７００円×延べ</t>
    <rPh sb="3" eb="4">
      <t>エン</t>
    </rPh>
    <rPh sb="5" eb="6">
      <t>ノ</t>
    </rPh>
    <phoneticPr fontId="1"/>
  </si>
  <si>
    <t>重複なく試合に参加する人数</t>
    <rPh sb="0" eb="2">
      <t>チョウフク</t>
    </rPh>
    <phoneticPr fontId="1"/>
  </si>
  <si>
    <t>（選手名簿は校内ランキング順に記入のこと。組み合わせの参考にします。）</t>
    <phoneticPr fontId="1"/>
  </si>
  <si>
    <t>※有資格者には備考欄ドロップダウンリストから○を入力</t>
    <rPh sb="1" eb="5">
      <t>ユウシカクシャ</t>
    </rPh>
    <rPh sb="7" eb="10">
      <t>ビコウラン</t>
    </rPh>
    <rPh sb="24" eb="26">
      <t>ニュウリョク</t>
    </rPh>
    <phoneticPr fontId="1"/>
  </si>
  <si>
    <t>※外部指導者は当該高校長が認めた者に限ります。
※外部指導者は引率できません。</t>
    <rPh sb="1" eb="3">
      <t>ガイブ</t>
    </rPh>
    <rPh sb="3" eb="6">
      <t>シドウシャ</t>
    </rPh>
    <rPh sb="7" eb="9">
      <t>トウガイ</t>
    </rPh>
    <rPh sb="9" eb="11">
      <t>コウコウ</t>
    </rPh>
    <rPh sb="11" eb="12">
      <t>チョウ</t>
    </rPh>
    <rPh sb="13" eb="14">
      <t>ミト</t>
    </rPh>
    <rPh sb="16" eb="17">
      <t>モノ</t>
    </rPh>
    <rPh sb="18" eb="19">
      <t>カギ</t>
    </rPh>
    <rPh sb="25" eb="27">
      <t>ガイブ</t>
    </rPh>
    <rPh sb="27" eb="30">
      <t>シドウシャ</t>
    </rPh>
    <rPh sb="31" eb="33">
      <t>インソツ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</si>
</sst>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gge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shrinkToFit="1"/>
    </xf>
    <xf numFmtId="176" fontId="0" fillId="2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>
      <alignment vertical="center" shrinkToFit="1"/>
    </xf>
    <xf numFmtId="176" fontId="0" fillId="0" borderId="0" xfId="0" applyNumberFormat="1" applyAlignment="1">
      <alignment horizontal="center" shrinkToFit="1"/>
    </xf>
    <xf numFmtId="0" fontId="6" fillId="0" borderId="14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/>
      <protection locked="0"/>
    </xf>
    <xf numFmtId="0" fontId="11" fillId="0" borderId="68" xfId="0" applyFont="1" applyBorder="1" applyAlignment="1">
      <alignment horizontal="center" vertical="center"/>
    </xf>
    <xf numFmtId="0" fontId="6" fillId="0" borderId="50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 shrinkToFit="1"/>
      <protection locked="0"/>
    </xf>
    <xf numFmtId="0" fontId="4" fillId="0" borderId="58" xfId="0" applyFont="1" applyFill="1" applyBorder="1" applyAlignment="1" applyProtection="1">
      <alignment horizontal="center" vertical="center" shrinkToFit="1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distributed" vertical="center" inden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68" xfId="0" applyFont="1" applyFill="1" applyBorder="1" applyAlignment="1" applyProtection="1">
      <alignment horizontal="center" vertical="center" shrinkToFit="1"/>
      <protection locked="0"/>
    </xf>
    <xf numFmtId="0" fontId="2" fillId="0" borderId="52" xfId="0" applyFont="1" applyFill="1" applyBorder="1" applyAlignment="1" applyProtection="1">
      <alignment horizontal="center" vertical="center" shrinkToFit="1"/>
      <protection locked="0"/>
    </xf>
    <xf numFmtId="0" fontId="2" fillId="0" borderId="53" xfId="0" applyFont="1" applyFill="1" applyBorder="1" applyAlignment="1" applyProtection="1">
      <alignment horizontal="center" vertical="center" shrinkToFit="1"/>
      <protection locked="0"/>
    </xf>
    <xf numFmtId="0" fontId="2" fillId="0" borderId="56" xfId="0" applyFont="1" applyFill="1" applyBorder="1" applyAlignment="1" applyProtection="1">
      <alignment horizontal="center" vertical="center" shrinkToFit="1"/>
      <protection locked="0"/>
    </xf>
    <xf numFmtId="0" fontId="2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6" fillId="0" borderId="6" xfId="1" applyFont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9" fillId="0" borderId="62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7" fillId="0" borderId="54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  <xf numFmtId="0" fontId="2" fillId="0" borderId="56" xfId="0" applyFont="1" applyBorder="1" applyAlignment="1" applyProtection="1">
      <alignment horizontal="center" vertical="center" shrinkToFit="1"/>
      <protection locked="0"/>
    </xf>
    <xf numFmtId="0" fontId="2" fillId="0" borderId="48" xfId="0" applyFont="1" applyBorder="1" applyAlignment="1" applyProtection="1">
      <alignment horizontal="center" vertical="center" shrinkToFit="1"/>
      <protection locked="0"/>
    </xf>
    <xf numFmtId="0" fontId="2" fillId="0" borderId="50" xfId="0" applyFont="1" applyBorder="1" applyAlignment="1" applyProtection="1">
      <alignment horizontal="center" vertical="center" shrinkToFit="1"/>
      <protection locked="0"/>
    </xf>
    <xf numFmtId="0" fontId="2" fillId="0" borderId="68" xfId="0" applyFont="1" applyBorder="1" applyAlignment="1" applyProtection="1">
      <alignment horizontal="center" vertical="center" shrinkToFit="1"/>
      <protection locked="0"/>
    </xf>
    <xf numFmtId="0" fontId="2" fillId="0" borderId="52" xfId="0" applyFont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distributed" vertical="center" indent="1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12</xdr:row>
      <xdr:rowOff>0</xdr:rowOff>
    </xdr:from>
    <xdr:ext cx="5305425" cy="1393289"/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6ADA5537-76E9-4DA1-A67C-AB93965E1123}"/>
            </a:ext>
          </a:extLst>
        </xdr:cNvPr>
        <xdr:cNvSpPr/>
      </xdr:nvSpPr>
      <xdr:spPr>
        <a:xfrm>
          <a:off x="7496175" y="3762375"/>
          <a:ext cx="5305425" cy="1393289"/>
        </a:xfrm>
        <a:prstGeom prst="wedgeRoundRectCallout">
          <a:avLst>
            <a:gd name="adj1" fmla="val -10509"/>
            <a:gd name="adj2" fmla="val -7120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 b="0">
              <a:latin typeface="+mn-ea"/>
              <a:ea typeface="+mn-ea"/>
            </a:rPr>
            <a:t>有資格者には、ドロップダウンリストから「 ○ 」を入力して下さい。</a:t>
          </a:r>
          <a:endParaRPr kumimoji="1" lang="en-US" altLang="ja-JP" sz="1400" b="0">
            <a:latin typeface="+mn-ea"/>
            <a:ea typeface="+mn-ea"/>
          </a:endParaRPr>
        </a:p>
        <a:p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有資格者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とは、令和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５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年度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協会杯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県総体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で 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ベスト１６以内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の成績を収めた選手です。</a:t>
          </a:r>
          <a:endParaRPr kumimoji="1" lang="en-US" altLang="ja-JP" sz="14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県総体でベスト３２</a:t>
          </a:r>
          <a:r>
            <a:rPr kumimoji="1" lang="ja-JP" altLang="en-US" sz="1400" b="1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に入った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選手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シードを与えます。</a:t>
          </a:r>
          <a:endParaRPr kumimoji="1" lang="en-US" altLang="ja-JP" sz="14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組合せ委員でピックアップし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ますので、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○は入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力し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ない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で下さい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12</xdr:row>
      <xdr:rowOff>0</xdr:rowOff>
    </xdr:from>
    <xdr:ext cx="5305425" cy="139328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694EE84-1933-4C6C-B7DA-6AE8F2A09300}"/>
            </a:ext>
          </a:extLst>
        </xdr:cNvPr>
        <xdr:cNvSpPr/>
      </xdr:nvSpPr>
      <xdr:spPr>
        <a:xfrm>
          <a:off x="7496175" y="3762375"/>
          <a:ext cx="5305425" cy="1393289"/>
        </a:xfrm>
        <a:prstGeom prst="wedgeRoundRectCallout">
          <a:avLst>
            <a:gd name="adj1" fmla="val -10509"/>
            <a:gd name="adj2" fmla="val -7120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 b="0">
              <a:latin typeface="+mn-ea"/>
              <a:ea typeface="+mn-ea"/>
            </a:rPr>
            <a:t>有資格者には、ドロップダウンリストから「 ○ 」を入力して下さい。</a:t>
          </a:r>
          <a:endParaRPr kumimoji="1" lang="en-US" altLang="ja-JP" sz="1400" b="0">
            <a:latin typeface="+mn-ea"/>
            <a:ea typeface="+mn-ea"/>
          </a:endParaRPr>
        </a:p>
        <a:p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有資格者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とは、令和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５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年度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協会杯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県総体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で 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ベスト１６以内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の成績を収めた選手です。</a:t>
          </a:r>
          <a:endParaRPr kumimoji="1" lang="en-US" altLang="ja-JP" sz="14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県総体でベスト３２</a:t>
          </a:r>
          <a:r>
            <a:rPr kumimoji="1" lang="ja-JP" altLang="en-US" sz="1400" b="1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に入った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選手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シードを与えます。</a:t>
          </a:r>
          <a:endParaRPr kumimoji="1" lang="en-US" altLang="ja-JP" sz="14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組合せ委員でピックアップし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ますので、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○は入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力し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ない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で下さい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E40"/>
  <sheetViews>
    <sheetView tabSelected="1" view="pageBreakPreview" zoomScaleNormal="100" zoomScaleSheetLayoutView="100" workbookViewId="0">
      <selection activeCell="L1" sqref="L1"/>
    </sheetView>
  </sheetViews>
  <sheetFormatPr defaultRowHeight="14.25"/>
  <cols>
    <col min="1" max="1" width="5" style="43" customWidth="1"/>
    <col min="2" max="3" width="9.625" style="43" customWidth="1"/>
    <col min="4" max="4" width="6.875" style="43" customWidth="1"/>
    <col min="5" max="5" width="4.625" style="43" customWidth="1"/>
    <col min="6" max="6" width="9.625" style="43" customWidth="1"/>
    <col min="7" max="7" width="5" style="43" customWidth="1"/>
    <col min="8" max="9" width="9.625" style="43" customWidth="1"/>
    <col min="10" max="10" width="6.875" style="43" customWidth="1"/>
    <col min="11" max="11" width="4.625" style="43" customWidth="1"/>
    <col min="12" max="12" width="9.625" style="43" customWidth="1"/>
    <col min="13" max="13" width="2.625" style="43" customWidth="1"/>
    <col min="14" max="14" width="5" style="43" customWidth="1"/>
    <col min="15" max="16" width="9.625" style="43" customWidth="1"/>
    <col min="17" max="17" width="6.875" style="43" customWidth="1"/>
    <col min="18" max="18" width="4.625" style="43" customWidth="1"/>
    <col min="19" max="19" width="9.625" style="43" customWidth="1"/>
    <col min="20" max="20" width="5" style="43" customWidth="1"/>
    <col min="21" max="22" width="9.625" style="43" customWidth="1"/>
    <col min="23" max="23" width="6.875" style="43" customWidth="1"/>
    <col min="24" max="24" width="4.625" style="43" customWidth="1"/>
    <col min="25" max="25" width="9.625" style="43" customWidth="1"/>
    <col min="26" max="26" width="9" style="43"/>
    <col min="27" max="31" width="0" style="44" hidden="1" customWidth="1"/>
    <col min="32" max="16384" width="9" style="43"/>
  </cols>
  <sheetData>
    <row r="1" spans="1:31" ht="30" customHeight="1" thickBot="1">
      <c r="A1" s="135" t="s">
        <v>132</v>
      </c>
      <c r="B1" s="136"/>
      <c r="C1" s="136"/>
      <c r="D1" s="136"/>
      <c r="E1" s="136"/>
      <c r="F1" s="136"/>
      <c r="G1" s="136"/>
      <c r="H1" s="136"/>
      <c r="I1" s="99" t="s">
        <v>130</v>
      </c>
      <c r="J1" s="137" t="s">
        <v>11</v>
      </c>
      <c r="K1" s="138"/>
      <c r="L1" s="103"/>
      <c r="N1" s="135" t="s">
        <v>132</v>
      </c>
      <c r="O1" s="136"/>
      <c r="P1" s="136"/>
      <c r="Q1" s="136"/>
      <c r="R1" s="136"/>
      <c r="S1" s="136"/>
      <c r="T1" s="136"/>
      <c r="U1" s="136"/>
      <c r="V1" s="41" t="s">
        <v>130</v>
      </c>
      <c r="W1" s="137" t="s">
        <v>11</v>
      </c>
      <c r="X1" s="138"/>
      <c r="Y1" s="42"/>
    </row>
    <row r="2" spans="1:31" ht="30" customHeight="1" thickBot="1">
      <c r="A2" s="139" t="s">
        <v>128</v>
      </c>
      <c r="B2" s="140"/>
      <c r="C2" s="193" t="str">
        <f>IF(L1=0,"",VLOOKUP(抽選作業用!B1,抽選作業用!AB2:AE46,2))</f>
        <v/>
      </c>
      <c r="D2" s="193" t="e">
        <f>IF(N1=0,"",VLOOKUP(抽選作業用!A2,抽選作業用!AE1:AF45,2))</f>
        <v>#N/A</v>
      </c>
      <c r="E2" s="193" t="str">
        <f>IF(O1=0,"",VLOOKUP(抽選作業用!B2,抽選作業用!AD1:AG45,2))</f>
        <v/>
      </c>
      <c r="F2" s="194" t="str">
        <f>IF(P1=0,"",VLOOKUP(抽選作業用!A3,抽選作業用!AF1:AH45,2))</f>
        <v/>
      </c>
      <c r="G2" s="143" t="s">
        <v>198</v>
      </c>
      <c r="H2" s="144"/>
      <c r="I2" s="180"/>
      <c r="J2" s="181"/>
      <c r="K2" s="181"/>
      <c r="L2" s="182"/>
      <c r="N2" s="139" t="s">
        <v>128</v>
      </c>
      <c r="O2" s="140"/>
      <c r="P2" s="141" t="str">
        <f>IF(Y1=0,"",VLOOKUP(抽選作業用!O1,抽選作業用!AO2:AR46,2))</f>
        <v/>
      </c>
      <c r="Q2" s="141" t="str">
        <f>IF(AA1=0,"",VLOOKUP(抽選作業用!N2,抽選作業用!AR1:AS45,2))</f>
        <v/>
      </c>
      <c r="R2" s="141" t="str">
        <f>IF(AB1=0,"",VLOOKUP(抽選作業用!O2,抽選作業用!AQ1:AT45,2))</f>
        <v/>
      </c>
      <c r="S2" s="142" t="str">
        <f>IF(AC1=0,"",VLOOKUP(抽選作業用!N3,抽選作業用!AS1:AU45,2))</f>
        <v/>
      </c>
      <c r="T2" s="143" t="s">
        <v>198</v>
      </c>
      <c r="U2" s="144"/>
      <c r="V2" s="145"/>
      <c r="W2" s="146"/>
      <c r="X2" s="146"/>
      <c r="Y2" s="147"/>
    </row>
    <row r="3" spans="1:31" ht="30" customHeight="1" thickBot="1">
      <c r="A3" s="187" t="s">
        <v>127</v>
      </c>
      <c r="B3" s="188"/>
      <c r="C3" s="180"/>
      <c r="D3" s="181"/>
      <c r="E3" s="181"/>
      <c r="F3" s="182"/>
      <c r="G3" s="183" t="s">
        <v>126</v>
      </c>
      <c r="H3" s="184"/>
      <c r="I3" s="177"/>
      <c r="J3" s="178"/>
      <c r="K3" s="178"/>
      <c r="L3" s="179"/>
      <c r="N3" s="187" t="s">
        <v>127</v>
      </c>
      <c r="O3" s="188"/>
      <c r="P3" s="145"/>
      <c r="Q3" s="146"/>
      <c r="R3" s="146"/>
      <c r="S3" s="147"/>
      <c r="T3" s="183" t="s">
        <v>126</v>
      </c>
      <c r="U3" s="184"/>
      <c r="V3" s="189"/>
      <c r="W3" s="137"/>
      <c r="X3" s="137"/>
      <c r="Y3" s="190"/>
    </row>
    <row r="4" spans="1:31" ht="30" customHeight="1" thickBot="1">
      <c r="A4" s="191" t="s">
        <v>12</v>
      </c>
      <c r="B4" s="192"/>
      <c r="C4" s="104"/>
      <c r="D4" s="100" t="s">
        <v>13</v>
      </c>
      <c r="E4" s="185" t="s">
        <v>201</v>
      </c>
      <c r="F4" s="186"/>
      <c r="G4" s="175" t="s">
        <v>204</v>
      </c>
      <c r="H4" s="176"/>
      <c r="I4" s="176"/>
      <c r="J4" s="176"/>
      <c r="K4" s="176"/>
      <c r="L4" s="176"/>
      <c r="N4" s="191" t="s">
        <v>12</v>
      </c>
      <c r="O4" s="192"/>
      <c r="P4" s="102"/>
      <c r="Q4" s="100" t="s">
        <v>13</v>
      </c>
      <c r="R4" s="185" t="s">
        <v>125</v>
      </c>
      <c r="S4" s="186"/>
      <c r="T4" s="175" t="s">
        <v>196</v>
      </c>
      <c r="U4" s="176"/>
      <c r="V4" s="176"/>
      <c r="W4" s="176"/>
      <c r="X4" s="176"/>
      <c r="Y4" s="176"/>
    </row>
    <row r="5" spans="1:31" ht="18.75" customHeight="1" thickBot="1">
      <c r="A5" s="165" t="s">
        <v>202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N5" s="165" t="s">
        <v>0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</row>
    <row r="6" spans="1:31" ht="18.75" customHeight="1" thickBot="1">
      <c r="A6" s="171" t="s">
        <v>1</v>
      </c>
      <c r="B6" s="172"/>
      <c r="C6" s="172"/>
      <c r="D6" s="172"/>
      <c r="E6" s="172"/>
      <c r="F6" s="173"/>
      <c r="G6" s="166" t="s">
        <v>2</v>
      </c>
      <c r="H6" s="167"/>
      <c r="I6" s="167"/>
      <c r="J6" s="167"/>
      <c r="K6" s="167"/>
      <c r="L6" s="168"/>
      <c r="N6" s="171" t="s">
        <v>1</v>
      </c>
      <c r="O6" s="172"/>
      <c r="P6" s="172"/>
      <c r="Q6" s="172"/>
      <c r="R6" s="172"/>
      <c r="S6" s="195"/>
      <c r="T6" s="166" t="s">
        <v>2</v>
      </c>
      <c r="U6" s="167"/>
      <c r="V6" s="167"/>
      <c r="W6" s="167"/>
      <c r="X6" s="167"/>
      <c r="Y6" s="168"/>
    </row>
    <row r="7" spans="1:31" ht="26.25" customHeight="1" thickTop="1">
      <c r="A7" s="45" t="s">
        <v>9</v>
      </c>
      <c r="B7" s="169" t="s">
        <v>7</v>
      </c>
      <c r="C7" s="170"/>
      <c r="D7" s="46" t="s">
        <v>3</v>
      </c>
      <c r="E7" s="169" t="s">
        <v>8</v>
      </c>
      <c r="F7" s="174"/>
      <c r="G7" s="45" t="s">
        <v>9</v>
      </c>
      <c r="H7" s="169" t="s">
        <v>7</v>
      </c>
      <c r="I7" s="170"/>
      <c r="J7" s="46" t="s">
        <v>3</v>
      </c>
      <c r="K7" s="169" t="s">
        <v>8</v>
      </c>
      <c r="L7" s="174"/>
      <c r="N7" s="45" t="s">
        <v>9</v>
      </c>
      <c r="O7" s="169" t="s">
        <v>7</v>
      </c>
      <c r="P7" s="170"/>
      <c r="Q7" s="46" t="s">
        <v>3</v>
      </c>
      <c r="R7" s="169" t="s">
        <v>8</v>
      </c>
      <c r="S7" s="196"/>
      <c r="T7" s="45" t="s">
        <v>9</v>
      </c>
      <c r="U7" s="169" t="s">
        <v>7</v>
      </c>
      <c r="V7" s="170"/>
      <c r="W7" s="46" t="s">
        <v>3</v>
      </c>
      <c r="X7" s="169" t="s">
        <v>8</v>
      </c>
      <c r="Y7" s="174"/>
    </row>
    <row r="8" spans="1:31" ht="22.5" customHeight="1">
      <c r="A8" s="47">
        <v>1</v>
      </c>
      <c r="B8" s="105" ph="1"/>
      <c r="C8" s="106" ph="1"/>
      <c r="D8" s="107"/>
      <c r="E8" s="108"/>
      <c r="F8" s="31" t="str">
        <f>IF(B8="","",IF(COUNTIFS($B$8:$B$33,B8)&gt;1,"同姓",""))</f>
        <v/>
      </c>
      <c r="G8" s="148">
        <v>1</v>
      </c>
      <c r="H8" s="109" ph="1"/>
      <c r="I8" s="110" ph="1"/>
      <c r="J8" s="111"/>
      <c r="K8" s="121"/>
      <c r="L8" s="35" t="str">
        <f>IF(H8="","",IF(COUNTIFS($H$8:$H$33,H8)&gt;1,"同姓",""))</f>
        <v/>
      </c>
      <c r="N8" s="47">
        <v>1</v>
      </c>
      <c r="O8" s="48" t="s">
        <v>15</v>
      </c>
      <c r="P8" s="49" t="s">
        <v>17</v>
      </c>
      <c r="Q8" s="50">
        <v>3</v>
      </c>
      <c r="R8" s="51" t="s">
        <v>33</v>
      </c>
      <c r="S8" s="55" t="s">
        <v>20</v>
      </c>
      <c r="T8" s="148">
        <v>1</v>
      </c>
      <c r="U8" s="52" t="s">
        <v>14</v>
      </c>
      <c r="V8" s="53" t="s">
        <v>18</v>
      </c>
      <c r="W8" s="56">
        <v>2</v>
      </c>
      <c r="X8" s="57"/>
      <c r="Y8" s="35" t="s">
        <v>20</v>
      </c>
      <c r="AA8" s="58" t="str">
        <f>IF(B8="","",IF(OR(LEN(B8)&gt;=3,LEN(B8)=1),B8,LEFT(B8,1)&amp;"　"&amp;RIGHT(B8,1)))</f>
        <v/>
      </c>
      <c r="AB8" s="58" t="str">
        <f>IF(C8="","",IF(OR(LEN(C8)&gt;=3,LEN(C8)=1),C8,LEFT(C8,1)&amp;"　"&amp;RIGHT(C8,1)))</f>
        <v/>
      </c>
      <c r="AD8" s="58" t="str">
        <f>IF(H8="","",IF(OR(LEN(H8)&gt;=3,LEN(H8)=1),H8,LEFT(H8,1)&amp;"　"&amp;RIGHT(H8,1)))</f>
        <v/>
      </c>
      <c r="AE8" s="58" t="str">
        <f>IF(I8="","",IF(OR(LEN(I8)&gt;=3,LEN(I8)=1),I8,LEFT(I8,1)&amp;"　"&amp;RIGHT(I8,1)))</f>
        <v/>
      </c>
    </row>
    <row r="9" spans="1:31" ht="22.5" customHeight="1">
      <c r="A9" s="47">
        <v>2</v>
      </c>
      <c r="B9" s="105" ph="1"/>
      <c r="C9" s="106" ph="1"/>
      <c r="D9" s="107"/>
      <c r="E9" s="108"/>
      <c r="F9" s="31" t="str">
        <f t="shared" ref="F9:F33" si="0">IF(B9="","",IF(COUNTIFS($B$8:$B$33,B9)&gt;1,"同姓",""))</f>
        <v/>
      </c>
      <c r="G9" s="149"/>
      <c r="H9" s="122" ph="1"/>
      <c r="I9" s="123" ph="1"/>
      <c r="J9" s="124"/>
      <c r="K9" s="125"/>
      <c r="L9" s="36" t="str">
        <f t="shared" ref="L9:L35" si="1">IF(H9="","",IF(COUNTIFS($H$8:$H$33,H9)&gt;1,"同姓",""))</f>
        <v/>
      </c>
      <c r="N9" s="47">
        <v>2</v>
      </c>
      <c r="O9" s="48" t="s">
        <v>15</v>
      </c>
      <c r="P9" s="49" t="s">
        <v>19</v>
      </c>
      <c r="Q9" s="50">
        <v>2</v>
      </c>
      <c r="R9" s="63"/>
      <c r="S9" s="55" t="s">
        <v>20</v>
      </c>
      <c r="T9" s="149"/>
      <c r="U9" s="59" t="s">
        <v>21</v>
      </c>
      <c r="V9" s="60" t="s">
        <v>23</v>
      </c>
      <c r="W9" s="61">
        <v>1</v>
      </c>
      <c r="X9" s="64"/>
      <c r="Y9" s="36"/>
      <c r="AA9" s="58" t="str">
        <f t="shared" ref="AA9:AA33" si="2">IF(B9="","",IF(OR(LEN(B9)&gt;=3,LEN(B9)=1),B9,LEFT(B9,1)&amp;"　"&amp;RIGHT(B9,1)))</f>
        <v/>
      </c>
      <c r="AB9" s="58" t="str">
        <f t="shared" ref="AB9:AB33" si="3">IF(C9="","",IF(OR(LEN(C9)&gt;=3,LEN(C9)=1),C9,LEFT(C9,1)&amp;"　"&amp;RIGHT(C9,1)))</f>
        <v/>
      </c>
      <c r="AD9" s="58" t="str">
        <f t="shared" ref="AD9:AD35" si="4">IF(H9="","",IF(OR(LEN(H9)&gt;=3,LEN(H9)=1),H9,LEFT(H9,1)&amp;"　"&amp;RIGHT(H9,1)))</f>
        <v/>
      </c>
      <c r="AE9" s="58" t="str">
        <f t="shared" ref="AE9:AE35" si="5">IF(I9="","",IF(OR(LEN(I9)&gt;=3,LEN(I9)=1),I9,LEFT(I9,1)&amp;"　"&amp;RIGHT(I9,1)))</f>
        <v/>
      </c>
    </row>
    <row r="10" spans="1:31" ht="22.5" customHeight="1">
      <c r="A10" s="47">
        <v>3</v>
      </c>
      <c r="B10" s="105" ph="1"/>
      <c r="C10" s="106" ph="1"/>
      <c r="D10" s="107"/>
      <c r="E10" s="108"/>
      <c r="F10" s="31" t="str">
        <f t="shared" si="0"/>
        <v/>
      </c>
      <c r="G10" s="155">
        <v>2</v>
      </c>
      <c r="H10" s="109" ph="1"/>
      <c r="I10" s="110" ph="1"/>
      <c r="J10" s="111"/>
      <c r="K10" s="121"/>
      <c r="L10" s="35" t="str">
        <f t="shared" si="1"/>
        <v/>
      </c>
      <c r="N10" s="47">
        <v>3</v>
      </c>
      <c r="O10" s="48" t="s">
        <v>22</v>
      </c>
      <c r="P10" s="49" t="s">
        <v>24</v>
      </c>
      <c r="Q10" s="50">
        <v>1</v>
      </c>
      <c r="R10" s="63"/>
      <c r="S10" s="65"/>
      <c r="T10" s="155">
        <v>2</v>
      </c>
      <c r="U10" s="52" t="s">
        <v>14</v>
      </c>
      <c r="V10" s="53" t="s">
        <v>16</v>
      </c>
      <c r="W10" s="56">
        <v>3</v>
      </c>
      <c r="X10" s="54" t="s">
        <v>34</v>
      </c>
      <c r="Y10" s="35" t="s">
        <v>20</v>
      </c>
      <c r="AA10" s="58" t="str">
        <f t="shared" si="2"/>
        <v/>
      </c>
      <c r="AB10" s="58" t="str">
        <f t="shared" si="3"/>
        <v/>
      </c>
      <c r="AD10" s="58" t="str">
        <f t="shared" si="4"/>
        <v/>
      </c>
      <c r="AE10" s="58" t="str">
        <f t="shared" si="5"/>
        <v/>
      </c>
    </row>
    <row r="11" spans="1:31" ht="22.5" customHeight="1">
      <c r="A11" s="47">
        <v>4</v>
      </c>
      <c r="B11" s="105" ph="1"/>
      <c r="C11" s="106" ph="1"/>
      <c r="D11" s="107"/>
      <c r="E11" s="108"/>
      <c r="F11" s="31" t="str">
        <f t="shared" si="0"/>
        <v/>
      </c>
      <c r="G11" s="155"/>
      <c r="H11" s="122" ph="1"/>
      <c r="I11" s="123" ph="1"/>
      <c r="J11" s="124"/>
      <c r="K11" s="125"/>
      <c r="L11" s="36" t="str">
        <f t="shared" si="1"/>
        <v/>
      </c>
      <c r="N11" s="47">
        <v>4</v>
      </c>
      <c r="O11" s="48" t="s">
        <v>26</v>
      </c>
      <c r="P11" s="49" t="s">
        <v>28</v>
      </c>
      <c r="Q11" s="50">
        <v>1</v>
      </c>
      <c r="R11" s="51" t="s">
        <v>33</v>
      </c>
      <c r="S11" s="65"/>
      <c r="T11" s="155"/>
      <c r="U11" s="59" t="s">
        <v>25</v>
      </c>
      <c r="V11" s="60" t="s">
        <v>27</v>
      </c>
      <c r="W11" s="61">
        <v>1</v>
      </c>
      <c r="X11" s="62" t="s">
        <v>34</v>
      </c>
      <c r="Y11" s="66"/>
      <c r="AA11" s="58" t="str">
        <f t="shared" si="2"/>
        <v/>
      </c>
      <c r="AB11" s="58" t="str">
        <f t="shared" si="3"/>
        <v/>
      </c>
      <c r="AD11" s="58" t="str">
        <f t="shared" si="4"/>
        <v/>
      </c>
      <c r="AE11" s="58" t="str">
        <f t="shared" si="5"/>
        <v/>
      </c>
    </row>
    <row r="12" spans="1:31" ht="22.5" customHeight="1">
      <c r="A12" s="47">
        <v>5</v>
      </c>
      <c r="B12" s="105" ph="1"/>
      <c r="C12" s="106" ph="1"/>
      <c r="D12" s="107"/>
      <c r="E12" s="108"/>
      <c r="F12" s="31" t="str">
        <f t="shared" si="0"/>
        <v/>
      </c>
      <c r="G12" s="148">
        <v>3</v>
      </c>
      <c r="H12" s="109" ph="1"/>
      <c r="I12" s="110" ph="1"/>
      <c r="J12" s="111"/>
      <c r="K12" s="121"/>
      <c r="L12" s="35" t="str">
        <f t="shared" si="1"/>
        <v/>
      </c>
      <c r="N12" s="47">
        <v>5</v>
      </c>
      <c r="O12" s="48"/>
      <c r="P12" s="49"/>
      <c r="Q12" s="50"/>
      <c r="R12" s="63"/>
      <c r="S12" s="65"/>
      <c r="T12" s="148">
        <v>3</v>
      </c>
      <c r="U12" s="52"/>
      <c r="V12" s="53"/>
      <c r="W12" s="56"/>
      <c r="X12" s="57"/>
      <c r="Y12" s="67"/>
      <c r="AA12" s="58" t="str">
        <f t="shared" si="2"/>
        <v/>
      </c>
      <c r="AB12" s="58" t="str">
        <f t="shared" si="3"/>
        <v/>
      </c>
      <c r="AD12" s="58" t="str">
        <f t="shared" si="4"/>
        <v/>
      </c>
      <c r="AE12" s="58" t="str">
        <f t="shared" si="5"/>
        <v/>
      </c>
    </row>
    <row r="13" spans="1:31" ht="22.5" customHeight="1">
      <c r="A13" s="47">
        <v>6</v>
      </c>
      <c r="B13" s="105" ph="1"/>
      <c r="C13" s="106" ph="1"/>
      <c r="D13" s="107"/>
      <c r="E13" s="108"/>
      <c r="F13" s="31" t="str">
        <f t="shared" si="0"/>
        <v/>
      </c>
      <c r="G13" s="149"/>
      <c r="H13" s="122" ph="1"/>
      <c r="I13" s="123" ph="1"/>
      <c r="J13" s="124"/>
      <c r="K13" s="125"/>
      <c r="L13" s="36" t="str">
        <f t="shared" si="1"/>
        <v/>
      </c>
      <c r="N13" s="47">
        <v>6</v>
      </c>
      <c r="O13" s="48"/>
      <c r="P13" s="49"/>
      <c r="Q13" s="50"/>
      <c r="R13" s="63"/>
      <c r="S13" s="65"/>
      <c r="T13" s="149"/>
      <c r="U13" s="59"/>
      <c r="V13" s="60"/>
      <c r="W13" s="61"/>
      <c r="X13" s="64"/>
      <c r="Y13" s="66"/>
      <c r="AA13" s="58" t="str">
        <f t="shared" si="2"/>
        <v/>
      </c>
      <c r="AB13" s="58" t="str">
        <f t="shared" si="3"/>
        <v/>
      </c>
      <c r="AD13" s="58" t="str">
        <f t="shared" si="4"/>
        <v/>
      </c>
      <c r="AE13" s="58" t="str">
        <f t="shared" si="5"/>
        <v/>
      </c>
    </row>
    <row r="14" spans="1:31" ht="22.5" customHeight="1">
      <c r="A14" s="47">
        <v>7</v>
      </c>
      <c r="B14" s="105" ph="1"/>
      <c r="C14" s="106" ph="1"/>
      <c r="D14" s="107"/>
      <c r="E14" s="108"/>
      <c r="F14" s="31" t="str">
        <f t="shared" si="0"/>
        <v/>
      </c>
      <c r="G14" s="155">
        <v>4</v>
      </c>
      <c r="H14" s="109" ph="1"/>
      <c r="I14" s="110" ph="1"/>
      <c r="J14" s="111"/>
      <c r="K14" s="121"/>
      <c r="L14" s="35" t="str">
        <f t="shared" si="1"/>
        <v/>
      </c>
      <c r="N14" s="47">
        <v>7</v>
      </c>
      <c r="O14" s="48"/>
      <c r="P14" s="49"/>
      <c r="Q14" s="50"/>
      <c r="R14" s="63"/>
      <c r="S14" s="65"/>
      <c r="T14" s="155">
        <v>4</v>
      </c>
      <c r="U14" s="52"/>
      <c r="V14" s="53"/>
      <c r="W14" s="56"/>
      <c r="X14" s="57"/>
      <c r="Y14" s="67"/>
      <c r="AA14" s="58" t="str">
        <f t="shared" si="2"/>
        <v/>
      </c>
      <c r="AB14" s="58" t="str">
        <f t="shared" si="3"/>
        <v/>
      </c>
      <c r="AD14" s="58" t="str">
        <f t="shared" si="4"/>
        <v/>
      </c>
      <c r="AE14" s="58" t="str">
        <f t="shared" si="5"/>
        <v/>
      </c>
    </row>
    <row r="15" spans="1:31" ht="22.5" customHeight="1">
      <c r="A15" s="47">
        <v>8</v>
      </c>
      <c r="B15" s="105" ph="1"/>
      <c r="C15" s="106" ph="1"/>
      <c r="D15" s="107"/>
      <c r="E15" s="108"/>
      <c r="F15" s="31" t="str">
        <f t="shared" si="0"/>
        <v/>
      </c>
      <c r="G15" s="155"/>
      <c r="H15" s="122" ph="1"/>
      <c r="I15" s="123" ph="1"/>
      <c r="J15" s="124"/>
      <c r="K15" s="125"/>
      <c r="L15" s="36" t="str">
        <f t="shared" si="1"/>
        <v/>
      </c>
      <c r="N15" s="47">
        <v>8</v>
      </c>
      <c r="O15" s="48"/>
      <c r="P15" s="49"/>
      <c r="Q15" s="50"/>
      <c r="R15" s="63"/>
      <c r="S15" s="65"/>
      <c r="T15" s="155"/>
      <c r="U15" s="59"/>
      <c r="V15" s="60"/>
      <c r="W15" s="61"/>
      <c r="X15" s="64"/>
      <c r="Y15" s="66"/>
      <c r="AA15" s="58" t="str">
        <f t="shared" si="2"/>
        <v/>
      </c>
      <c r="AB15" s="58" t="str">
        <f t="shared" si="3"/>
        <v/>
      </c>
      <c r="AD15" s="58" t="str">
        <f t="shared" si="4"/>
        <v/>
      </c>
      <c r="AE15" s="58" t="str">
        <f t="shared" si="5"/>
        <v/>
      </c>
    </row>
    <row r="16" spans="1:31" ht="22.5" customHeight="1">
      <c r="A16" s="47">
        <v>9</v>
      </c>
      <c r="B16" s="105" ph="1"/>
      <c r="C16" s="106" ph="1"/>
      <c r="D16" s="107"/>
      <c r="E16" s="108"/>
      <c r="F16" s="31" t="str">
        <f t="shared" si="0"/>
        <v/>
      </c>
      <c r="G16" s="148">
        <v>5</v>
      </c>
      <c r="H16" s="109" ph="1"/>
      <c r="I16" s="110" ph="1"/>
      <c r="J16" s="111"/>
      <c r="K16" s="121"/>
      <c r="L16" s="35" t="str">
        <f t="shared" si="1"/>
        <v/>
      </c>
      <c r="N16" s="47">
        <v>9</v>
      </c>
      <c r="O16" s="48"/>
      <c r="P16" s="49"/>
      <c r="Q16" s="50"/>
      <c r="R16" s="63"/>
      <c r="S16" s="65"/>
      <c r="T16" s="148">
        <v>5</v>
      </c>
      <c r="U16" s="52"/>
      <c r="V16" s="53"/>
      <c r="W16" s="56"/>
      <c r="X16" s="57"/>
      <c r="Y16" s="67"/>
      <c r="AA16" s="58" t="str">
        <f t="shared" si="2"/>
        <v/>
      </c>
      <c r="AB16" s="58" t="str">
        <f t="shared" si="3"/>
        <v/>
      </c>
      <c r="AD16" s="58" t="str">
        <f t="shared" si="4"/>
        <v/>
      </c>
      <c r="AE16" s="58" t="str">
        <f t="shared" si="5"/>
        <v/>
      </c>
    </row>
    <row r="17" spans="1:31" ht="22.5" customHeight="1">
      <c r="A17" s="47">
        <v>10</v>
      </c>
      <c r="B17" s="105" ph="1"/>
      <c r="C17" s="106" ph="1"/>
      <c r="D17" s="107"/>
      <c r="E17" s="108"/>
      <c r="F17" s="31" t="str">
        <f t="shared" si="0"/>
        <v/>
      </c>
      <c r="G17" s="149"/>
      <c r="H17" s="122" ph="1"/>
      <c r="I17" s="123" ph="1"/>
      <c r="J17" s="124"/>
      <c r="K17" s="125"/>
      <c r="L17" s="36" t="str">
        <f t="shared" si="1"/>
        <v/>
      </c>
      <c r="N17" s="47">
        <v>10</v>
      </c>
      <c r="O17" s="48"/>
      <c r="P17" s="49"/>
      <c r="Q17" s="50"/>
      <c r="R17" s="63"/>
      <c r="S17" s="65"/>
      <c r="T17" s="149"/>
      <c r="U17" s="59"/>
      <c r="V17" s="60"/>
      <c r="W17" s="61"/>
      <c r="X17" s="64"/>
      <c r="Y17" s="66"/>
      <c r="AA17" s="58" t="str">
        <f t="shared" si="2"/>
        <v/>
      </c>
      <c r="AB17" s="58" t="str">
        <f t="shared" si="3"/>
        <v/>
      </c>
      <c r="AD17" s="58" t="str">
        <f t="shared" si="4"/>
        <v/>
      </c>
      <c r="AE17" s="58" t="str">
        <f t="shared" si="5"/>
        <v/>
      </c>
    </row>
    <row r="18" spans="1:31" ht="22.5" customHeight="1">
      <c r="A18" s="47">
        <v>11</v>
      </c>
      <c r="B18" s="105" ph="1"/>
      <c r="C18" s="106" ph="1"/>
      <c r="D18" s="107"/>
      <c r="E18" s="108"/>
      <c r="F18" s="31" t="str">
        <f t="shared" si="0"/>
        <v/>
      </c>
      <c r="G18" s="148">
        <v>6</v>
      </c>
      <c r="H18" s="109" ph="1"/>
      <c r="I18" s="110" ph="1"/>
      <c r="J18" s="111"/>
      <c r="K18" s="121"/>
      <c r="L18" s="35" t="str">
        <f t="shared" si="1"/>
        <v/>
      </c>
      <c r="N18" s="47">
        <v>11</v>
      </c>
      <c r="O18" s="48"/>
      <c r="P18" s="49"/>
      <c r="Q18" s="50"/>
      <c r="R18" s="63"/>
      <c r="S18" s="65"/>
      <c r="T18" s="148">
        <v>6</v>
      </c>
      <c r="U18" s="52"/>
      <c r="V18" s="53"/>
      <c r="W18" s="56"/>
      <c r="X18" s="57"/>
      <c r="Y18" s="67"/>
      <c r="AA18" s="58" t="str">
        <f t="shared" si="2"/>
        <v/>
      </c>
      <c r="AB18" s="58" t="str">
        <f t="shared" si="3"/>
        <v/>
      </c>
      <c r="AD18" s="58" t="str">
        <f t="shared" si="4"/>
        <v/>
      </c>
      <c r="AE18" s="58" t="str">
        <f t="shared" si="5"/>
        <v/>
      </c>
    </row>
    <row r="19" spans="1:31" ht="22.5" customHeight="1">
      <c r="A19" s="47">
        <v>12</v>
      </c>
      <c r="B19" s="105" ph="1"/>
      <c r="C19" s="106" ph="1"/>
      <c r="D19" s="107"/>
      <c r="E19" s="108"/>
      <c r="F19" s="31" t="str">
        <f t="shared" si="0"/>
        <v/>
      </c>
      <c r="G19" s="149"/>
      <c r="H19" s="122" ph="1"/>
      <c r="I19" s="123" ph="1"/>
      <c r="J19" s="124"/>
      <c r="K19" s="125"/>
      <c r="L19" s="36" t="str">
        <f t="shared" si="1"/>
        <v/>
      </c>
      <c r="N19" s="47">
        <v>12</v>
      </c>
      <c r="O19" s="48"/>
      <c r="P19" s="49"/>
      <c r="Q19" s="50"/>
      <c r="R19" s="63"/>
      <c r="S19" s="65"/>
      <c r="T19" s="149"/>
      <c r="U19" s="59"/>
      <c r="V19" s="60"/>
      <c r="W19" s="61"/>
      <c r="X19" s="64"/>
      <c r="Y19" s="66"/>
      <c r="AA19" s="58" t="str">
        <f t="shared" si="2"/>
        <v/>
      </c>
      <c r="AB19" s="58" t="str">
        <f t="shared" si="3"/>
        <v/>
      </c>
      <c r="AD19" s="58" t="str">
        <f t="shared" si="4"/>
        <v/>
      </c>
      <c r="AE19" s="58" t="str">
        <f t="shared" si="5"/>
        <v/>
      </c>
    </row>
    <row r="20" spans="1:31" ht="22.5" customHeight="1">
      <c r="A20" s="47">
        <v>13</v>
      </c>
      <c r="B20" s="105" ph="1"/>
      <c r="C20" s="106" ph="1"/>
      <c r="D20" s="107"/>
      <c r="E20" s="108"/>
      <c r="F20" s="31" t="str">
        <f t="shared" si="0"/>
        <v/>
      </c>
      <c r="G20" s="148">
        <v>7</v>
      </c>
      <c r="H20" s="109" ph="1"/>
      <c r="I20" s="110" ph="1"/>
      <c r="J20" s="111"/>
      <c r="K20" s="121"/>
      <c r="L20" s="35" t="str">
        <f t="shared" si="1"/>
        <v/>
      </c>
      <c r="N20" s="47">
        <v>13</v>
      </c>
      <c r="O20" s="48"/>
      <c r="P20" s="49"/>
      <c r="Q20" s="50"/>
      <c r="R20" s="63"/>
      <c r="S20" s="65"/>
      <c r="T20" s="148">
        <v>7</v>
      </c>
      <c r="U20" s="52"/>
      <c r="V20" s="53"/>
      <c r="W20" s="56"/>
      <c r="X20" s="57"/>
      <c r="Y20" s="67"/>
      <c r="AA20" s="58" t="str">
        <f t="shared" si="2"/>
        <v/>
      </c>
      <c r="AB20" s="58" t="str">
        <f t="shared" si="3"/>
        <v/>
      </c>
      <c r="AD20" s="58" t="str">
        <f t="shared" si="4"/>
        <v/>
      </c>
      <c r="AE20" s="58" t="str">
        <f t="shared" si="5"/>
        <v/>
      </c>
    </row>
    <row r="21" spans="1:31" ht="22.5" customHeight="1">
      <c r="A21" s="47">
        <v>14</v>
      </c>
      <c r="B21" s="105" ph="1"/>
      <c r="C21" s="106" ph="1"/>
      <c r="D21" s="107"/>
      <c r="E21" s="108"/>
      <c r="F21" s="31" t="str">
        <f t="shared" si="0"/>
        <v/>
      </c>
      <c r="G21" s="149"/>
      <c r="H21" s="122" ph="1"/>
      <c r="I21" s="123" ph="1"/>
      <c r="J21" s="124"/>
      <c r="K21" s="125"/>
      <c r="L21" s="36" t="str">
        <f t="shared" si="1"/>
        <v/>
      </c>
      <c r="N21" s="47">
        <v>14</v>
      </c>
      <c r="O21" s="48"/>
      <c r="P21" s="49"/>
      <c r="Q21" s="50"/>
      <c r="R21" s="63"/>
      <c r="S21" s="65"/>
      <c r="T21" s="149"/>
      <c r="U21" s="59"/>
      <c r="V21" s="60"/>
      <c r="W21" s="61"/>
      <c r="X21" s="64"/>
      <c r="Y21" s="66"/>
      <c r="AA21" s="58" t="str">
        <f t="shared" si="2"/>
        <v/>
      </c>
      <c r="AB21" s="58" t="str">
        <f t="shared" si="3"/>
        <v/>
      </c>
      <c r="AD21" s="58" t="str">
        <f t="shared" si="4"/>
        <v/>
      </c>
      <c r="AE21" s="58" t="str">
        <f t="shared" si="5"/>
        <v/>
      </c>
    </row>
    <row r="22" spans="1:31" ht="22.5" customHeight="1">
      <c r="A22" s="47">
        <v>15</v>
      </c>
      <c r="B22" s="105" ph="1"/>
      <c r="C22" s="106" ph="1"/>
      <c r="D22" s="107"/>
      <c r="E22" s="108"/>
      <c r="F22" s="31" t="str">
        <f t="shared" si="0"/>
        <v/>
      </c>
      <c r="G22" s="148">
        <v>8</v>
      </c>
      <c r="H22" s="109" ph="1"/>
      <c r="I22" s="110" ph="1"/>
      <c r="J22" s="111"/>
      <c r="K22" s="121"/>
      <c r="L22" s="35" t="str">
        <f t="shared" si="1"/>
        <v/>
      </c>
      <c r="N22" s="47">
        <v>15</v>
      </c>
      <c r="O22" s="48"/>
      <c r="P22" s="49"/>
      <c r="Q22" s="50"/>
      <c r="R22" s="63"/>
      <c r="S22" s="65"/>
      <c r="T22" s="148">
        <v>8</v>
      </c>
      <c r="U22" s="52"/>
      <c r="V22" s="53"/>
      <c r="W22" s="56"/>
      <c r="X22" s="57"/>
      <c r="Y22" s="67"/>
      <c r="AA22" s="58" t="str">
        <f t="shared" si="2"/>
        <v/>
      </c>
      <c r="AB22" s="58" t="str">
        <f t="shared" si="3"/>
        <v/>
      </c>
      <c r="AD22" s="58" t="str">
        <f t="shared" si="4"/>
        <v/>
      </c>
      <c r="AE22" s="58" t="str">
        <f t="shared" si="5"/>
        <v/>
      </c>
    </row>
    <row r="23" spans="1:31" ht="22.5" customHeight="1">
      <c r="A23" s="47">
        <v>16</v>
      </c>
      <c r="B23" s="109" ph="1"/>
      <c r="C23" s="110" ph="1"/>
      <c r="D23" s="111"/>
      <c r="E23" s="112"/>
      <c r="F23" s="32" t="str">
        <f t="shared" si="0"/>
        <v/>
      </c>
      <c r="G23" s="149"/>
      <c r="H23" s="122" ph="1"/>
      <c r="I23" s="123" ph="1"/>
      <c r="J23" s="124"/>
      <c r="K23" s="125"/>
      <c r="L23" s="36" t="str">
        <f t="shared" si="1"/>
        <v/>
      </c>
      <c r="N23" s="47">
        <v>16</v>
      </c>
      <c r="O23" s="48"/>
      <c r="P23" s="49"/>
      <c r="Q23" s="50"/>
      <c r="R23" s="63"/>
      <c r="S23" s="65"/>
      <c r="T23" s="149"/>
      <c r="U23" s="59"/>
      <c r="V23" s="60"/>
      <c r="W23" s="61"/>
      <c r="X23" s="64"/>
      <c r="Y23" s="66"/>
      <c r="AA23" s="58" t="str">
        <f t="shared" si="2"/>
        <v/>
      </c>
      <c r="AB23" s="58" t="str">
        <f t="shared" si="3"/>
        <v/>
      </c>
      <c r="AD23" s="58" t="str">
        <f t="shared" si="4"/>
        <v/>
      </c>
      <c r="AE23" s="58" t="str">
        <f t="shared" si="5"/>
        <v/>
      </c>
    </row>
    <row r="24" spans="1:31" ht="22.5" customHeight="1">
      <c r="A24" s="47">
        <v>17</v>
      </c>
      <c r="B24" s="109" ph="1"/>
      <c r="C24" s="110" ph="1"/>
      <c r="D24" s="111"/>
      <c r="E24" s="112"/>
      <c r="F24" s="32" t="str">
        <f t="shared" si="0"/>
        <v/>
      </c>
      <c r="G24" s="148">
        <v>9</v>
      </c>
      <c r="H24" s="109" ph="1"/>
      <c r="I24" s="110" ph="1"/>
      <c r="J24" s="111"/>
      <c r="K24" s="121"/>
      <c r="L24" s="35" t="str">
        <f t="shared" si="1"/>
        <v/>
      </c>
      <c r="N24" s="47">
        <v>17</v>
      </c>
      <c r="O24" s="52"/>
      <c r="P24" s="53"/>
      <c r="Q24" s="56"/>
      <c r="R24" s="68"/>
      <c r="S24" s="69"/>
      <c r="T24" s="148">
        <v>9</v>
      </c>
      <c r="U24" s="52"/>
      <c r="V24" s="53"/>
      <c r="W24" s="56"/>
      <c r="X24" s="54"/>
      <c r="Y24" s="35"/>
      <c r="AA24" s="58" t="str">
        <f t="shared" si="2"/>
        <v/>
      </c>
      <c r="AB24" s="58" t="str">
        <f t="shared" si="3"/>
        <v/>
      </c>
      <c r="AD24" s="58" t="str">
        <f t="shared" si="4"/>
        <v/>
      </c>
      <c r="AE24" s="58" t="str">
        <f t="shared" si="5"/>
        <v/>
      </c>
    </row>
    <row r="25" spans="1:31" ht="22.5" customHeight="1">
      <c r="A25" s="47">
        <v>18</v>
      </c>
      <c r="B25" s="109" ph="1"/>
      <c r="C25" s="110" ph="1"/>
      <c r="D25" s="111"/>
      <c r="E25" s="112"/>
      <c r="F25" s="32" t="str">
        <f t="shared" si="0"/>
        <v/>
      </c>
      <c r="G25" s="149"/>
      <c r="H25" s="122" ph="1"/>
      <c r="I25" s="123" ph="1"/>
      <c r="J25" s="124"/>
      <c r="K25" s="125"/>
      <c r="L25" s="36" t="str">
        <f t="shared" si="1"/>
        <v/>
      </c>
      <c r="N25" s="47">
        <v>18</v>
      </c>
      <c r="O25" s="52"/>
      <c r="P25" s="53"/>
      <c r="Q25" s="56"/>
      <c r="R25" s="68"/>
      <c r="S25" s="69"/>
      <c r="T25" s="149"/>
      <c r="U25" s="59"/>
      <c r="V25" s="60"/>
      <c r="W25" s="61"/>
      <c r="X25" s="62"/>
      <c r="Y25" s="36"/>
      <c r="AA25" s="58" t="str">
        <f t="shared" si="2"/>
        <v/>
      </c>
      <c r="AB25" s="58" t="str">
        <f t="shared" si="3"/>
        <v/>
      </c>
      <c r="AD25" s="58" t="str">
        <f t="shared" si="4"/>
        <v/>
      </c>
      <c r="AE25" s="58" t="str">
        <f t="shared" si="5"/>
        <v/>
      </c>
    </row>
    <row r="26" spans="1:31" ht="22.5" customHeight="1">
      <c r="A26" s="47">
        <v>19</v>
      </c>
      <c r="B26" s="109" ph="1"/>
      <c r="C26" s="110" ph="1"/>
      <c r="D26" s="111"/>
      <c r="E26" s="112"/>
      <c r="F26" s="32" t="str">
        <f t="shared" si="0"/>
        <v/>
      </c>
      <c r="G26" s="148">
        <v>10</v>
      </c>
      <c r="H26" s="109" ph="1"/>
      <c r="I26" s="110" ph="1"/>
      <c r="J26" s="111"/>
      <c r="K26" s="121"/>
      <c r="L26" s="35" t="str">
        <f t="shared" si="1"/>
        <v/>
      </c>
      <c r="N26" s="47">
        <v>19</v>
      </c>
      <c r="O26" s="52"/>
      <c r="P26" s="53"/>
      <c r="Q26" s="56"/>
      <c r="R26" s="68"/>
      <c r="S26" s="69"/>
      <c r="T26" s="148">
        <v>10</v>
      </c>
      <c r="U26" s="52"/>
      <c r="V26" s="53"/>
      <c r="W26" s="56"/>
      <c r="X26" s="54"/>
      <c r="Y26" s="35"/>
      <c r="AA26" s="58" t="str">
        <f t="shared" si="2"/>
        <v/>
      </c>
      <c r="AB26" s="58" t="str">
        <f t="shared" si="3"/>
        <v/>
      </c>
      <c r="AD26" s="58" t="str">
        <f t="shared" si="4"/>
        <v/>
      </c>
      <c r="AE26" s="58" t="str">
        <f t="shared" si="5"/>
        <v/>
      </c>
    </row>
    <row r="27" spans="1:31" ht="22.5" customHeight="1" thickBot="1">
      <c r="A27" s="70">
        <v>20</v>
      </c>
      <c r="B27" s="109" ph="1"/>
      <c r="C27" s="110" ph="1"/>
      <c r="D27" s="111"/>
      <c r="E27" s="112"/>
      <c r="F27" s="32" t="str">
        <f t="shared" si="0"/>
        <v/>
      </c>
      <c r="G27" s="155"/>
      <c r="H27" s="126" ph="1"/>
      <c r="I27" s="127" ph="1"/>
      <c r="J27" s="128"/>
      <c r="K27" s="129"/>
      <c r="L27" s="37" t="str">
        <f t="shared" si="1"/>
        <v/>
      </c>
      <c r="N27" s="75">
        <v>20</v>
      </c>
      <c r="O27" s="76"/>
      <c r="P27" s="77"/>
      <c r="Q27" s="78"/>
      <c r="R27" s="79"/>
      <c r="S27" s="80"/>
      <c r="T27" s="155"/>
      <c r="U27" s="71"/>
      <c r="V27" s="72"/>
      <c r="W27" s="73"/>
      <c r="X27" s="74"/>
      <c r="Y27" s="37"/>
      <c r="AA27" s="58" t="str">
        <f t="shared" si="2"/>
        <v/>
      </c>
      <c r="AB27" s="58" t="str">
        <f t="shared" si="3"/>
        <v/>
      </c>
      <c r="AD27" s="58" t="str">
        <f t="shared" si="4"/>
        <v/>
      </c>
      <c r="AE27" s="58" t="str">
        <f t="shared" si="5"/>
        <v/>
      </c>
    </row>
    <row r="28" spans="1:31" ht="22.5" customHeight="1">
      <c r="A28" s="47">
        <v>21</v>
      </c>
      <c r="B28" s="109" ph="1"/>
      <c r="C28" s="110" ph="1"/>
      <c r="D28" s="111"/>
      <c r="E28" s="112"/>
      <c r="F28" s="32" t="str">
        <f t="shared" si="0"/>
        <v/>
      </c>
      <c r="G28" s="148">
        <v>11</v>
      </c>
      <c r="H28" s="109" ph="1"/>
      <c r="I28" s="110" ph="1"/>
      <c r="J28" s="111"/>
      <c r="K28" s="121"/>
      <c r="L28" s="35" t="str">
        <f t="shared" si="1"/>
        <v/>
      </c>
      <c r="N28" s="158" t="s">
        <v>32</v>
      </c>
      <c r="O28" s="158"/>
      <c r="P28" s="158"/>
      <c r="Q28" s="158"/>
      <c r="R28" s="158"/>
      <c r="S28" s="158"/>
      <c r="T28" s="148">
        <v>11</v>
      </c>
      <c r="U28" s="52"/>
      <c r="V28" s="53"/>
      <c r="W28" s="56"/>
      <c r="X28" s="54"/>
      <c r="Y28" s="35"/>
      <c r="AA28" s="58" t="str">
        <f t="shared" si="2"/>
        <v/>
      </c>
      <c r="AB28" s="58" t="str">
        <f t="shared" si="3"/>
        <v/>
      </c>
      <c r="AD28" s="58" t="str">
        <f t="shared" si="4"/>
        <v/>
      </c>
      <c r="AE28" s="58" t="str">
        <f t="shared" si="5"/>
        <v/>
      </c>
    </row>
    <row r="29" spans="1:31" ht="22.5" customHeight="1">
      <c r="A29" s="47">
        <v>22</v>
      </c>
      <c r="B29" s="105" ph="1"/>
      <c r="C29" s="106" ph="1"/>
      <c r="D29" s="107"/>
      <c r="E29" s="108"/>
      <c r="F29" s="31" t="str">
        <f t="shared" si="0"/>
        <v/>
      </c>
      <c r="G29" s="149"/>
      <c r="H29" s="122" ph="1"/>
      <c r="I29" s="123" ph="1"/>
      <c r="J29" s="124"/>
      <c r="K29" s="125"/>
      <c r="L29" s="36" t="str">
        <f t="shared" si="1"/>
        <v/>
      </c>
      <c r="N29" s="158"/>
      <c r="O29" s="158"/>
      <c r="P29" s="158"/>
      <c r="Q29" s="158"/>
      <c r="R29" s="158"/>
      <c r="S29" s="158"/>
      <c r="T29" s="149"/>
      <c r="U29" s="59"/>
      <c r="V29" s="60"/>
      <c r="W29" s="61"/>
      <c r="X29" s="62"/>
      <c r="Y29" s="36"/>
      <c r="AA29" s="58" t="str">
        <f t="shared" si="2"/>
        <v/>
      </c>
      <c r="AB29" s="58" t="str">
        <f t="shared" si="3"/>
        <v/>
      </c>
      <c r="AD29" s="58" t="str">
        <f t="shared" si="4"/>
        <v/>
      </c>
      <c r="AE29" s="58" t="str">
        <f t="shared" si="5"/>
        <v/>
      </c>
    </row>
    <row r="30" spans="1:31" ht="22.5" customHeight="1">
      <c r="A30" s="81">
        <v>23</v>
      </c>
      <c r="B30" s="113" ph="1"/>
      <c r="C30" s="114" ph="1"/>
      <c r="D30" s="115"/>
      <c r="E30" s="116"/>
      <c r="F30" s="33" t="str">
        <f t="shared" si="0"/>
        <v/>
      </c>
      <c r="G30" s="148">
        <v>12</v>
      </c>
      <c r="H30" s="109" ph="1"/>
      <c r="I30" s="110" ph="1"/>
      <c r="J30" s="111"/>
      <c r="K30" s="121"/>
      <c r="L30" s="35" t="str">
        <f t="shared" si="1"/>
        <v/>
      </c>
      <c r="N30" s="164" t="s">
        <v>5</v>
      </c>
      <c r="O30" s="164"/>
      <c r="P30" s="82"/>
      <c r="T30" s="148">
        <v>12</v>
      </c>
      <c r="U30" s="52"/>
      <c r="V30" s="53"/>
      <c r="W30" s="56"/>
      <c r="X30" s="54"/>
      <c r="Y30" s="35"/>
      <c r="AA30" s="58" t="str">
        <f t="shared" si="2"/>
        <v/>
      </c>
      <c r="AB30" s="58" t="str">
        <f t="shared" si="3"/>
        <v/>
      </c>
      <c r="AD30" s="58" t="str">
        <f t="shared" si="4"/>
        <v/>
      </c>
      <c r="AE30" s="58" t="str">
        <f t="shared" si="5"/>
        <v/>
      </c>
    </row>
    <row r="31" spans="1:31" ht="22.5" customHeight="1" thickBot="1">
      <c r="A31" s="47">
        <v>24</v>
      </c>
      <c r="B31" s="105" ph="1"/>
      <c r="C31" s="106" ph="1"/>
      <c r="D31" s="107"/>
      <c r="E31" s="108"/>
      <c r="F31" s="31" t="str">
        <f t="shared" si="0"/>
        <v/>
      </c>
      <c r="G31" s="149"/>
      <c r="H31" s="122" ph="1"/>
      <c r="I31" s="123" ph="1"/>
      <c r="J31" s="124"/>
      <c r="K31" s="125"/>
      <c r="L31" s="36" t="str">
        <f t="shared" si="1"/>
        <v/>
      </c>
      <c r="N31" s="159" t="s">
        <v>10</v>
      </c>
      <c r="O31" s="159"/>
      <c r="P31" s="160">
        <f>700*COUNTA(O8:O27,U8:U31)</f>
        <v>5600</v>
      </c>
      <c r="Q31" s="161"/>
      <c r="R31" s="83"/>
      <c r="T31" s="154"/>
      <c r="U31" s="84"/>
      <c r="V31" s="85"/>
      <c r="W31" s="86"/>
      <c r="X31" s="87"/>
      <c r="Y31" s="39"/>
      <c r="AA31" s="58" t="str">
        <f t="shared" si="2"/>
        <v/>
      </c>
      <c r="AB31" s="58" t="str">
        <f t="shared" si="3"/>
        <v/>
      </c>
      <c r="AD31" s="58" t="str">
        <f t="shared" si="4"/>
        <v/>
      </c>
      <c r="AE31" s="58" t="str">
        <f t="shared" si="5"/>
        <v/>
      </c>
    </row>
    <row r="32" spans="1:31" ht="23.25" customHeight="1">
      <c r="A32" s="81">
        <v>25</v>
      </c>
      <c r="B32" s="113" ph="1"/>
      <c r="C32" s="114" ph="1"/>
      <c r="D32" s="115"/>
      <c r="E32" s="116"/>
      <c r="F32" s="33" t="str">
        <f t="shared" si="0"/>
        <v/>
      </c>
      <c r="G32" s="148">
        <v>13</v>
      </c>
      <c r="H32" s="109" ph="1"/>
      <c r="I32" s="110" ph="1"/>
      <c r="J32" s="111"/>
      <c r="K32" s="121"/>
      <c r="L32" s="35" t="str">
        <f t="shared" si="1"/>
        <v/>
      </c>
      <c r="N32" s="150" t="str">
        <f>COUNTA(O8:O27,U8:U31)&amp;"名"</f>
        <v>8名</v>
      </c>
      <c r="O32" s="151"/>
      <c r="P32" s="162"/>
      <c r="Q32" s="163"/>
      <c r="R32" s="83"/>
      <c r="S32" s="82" t="s">
        <v>4</v>
      </c>
      <c r="AA32" s="58" t="str">
        <f t="shared" si="2"/>
        <v/>
      </c>
      <c r="AB32" s="58" t="str">
        <f t="shared" si="3"/>
        <v/>
      </c>
      <c r="AD32" s="58" t="str">
        <f t="shared" si="4"/>
        <v/>
      </c>
      <c r="AE32" s="58" t="str">
        <f t="shared" si="5"/>
        <v/>
      </c>
    </row>
    <row r="33" spans="1:31" ht="23.25" customHeight="1" thickBot="1">
      <c r="A33" s="75">
        <v>26</v>
      </c>
      <c r="B33" s="117" ph="1"/>
      <c r="C33" s="118" ph="1"/>
      <c r="D33" s="119"/>
      <c r="E33" s="120"/>
      <c r="F33" s="34" t="str">
        <f t="shared" si="0"/>
        <v/>
      </c>
      <c r="G33" s="149"/>
      <c r="H33" s="122" ph="1"/>
      <c r="I33" s="123" ph="1"/>
      <c r="J33" s="124"/>
      <c r="K33" s="125"/>
      <c r="L33" s="36" t="str">
        <f t="shared" si="1"/>
        <v/>
      </c>
      <c r="N33" s="152"/>
      <c r="O33" s="152"/>
      <c r="P33" s="88"/>
      <c r="Q33" s="88"/>
      <c r="R33" s="88"/>
      <c r="AA33" s="58" t="str">
        <f t="shared" si="2"/>
        <v/>
      </c>
      <c r="AB33" s="58" t="str">
        <f t="shared" si="3"/>
        <v/>
      </c>
      <c r="AD33" s="58" t="str">
        <f t="shared" si="4"/>
        <v/>
      </c>
      <c r="AE33" s="58" t="str">
        <f t="shared" si="5"/>
        <v/>
      </c>
    </row>
    <row r="34" spans="1:31" ht="23.25" customHeight="1">
      <c r="A34" s="175" t="s">
        <v>203</v>
      </c>
      <c r="B34" s="176"/>
      <c r="C34" s="176"/>
      <c r="D34" s="176"/>
      <c r="E34" s="176"/>
      <c r="F34" s="200"/>
      <c r="G34" s="155">
        <v>14</v>
      </c>
      <c r="H34" s="113" ph="1"/>
      <c r="I34" s="114" ph="1"/>
      <c r="J34" s="115"/>
      <c r="K34" s="130"/>
      <c r="L34" s="38" t="str">
        <f t="shared" si="1"/>
        <v/>
      </c>
      <c r="N34" s="89"/>
      <c r="O34" s="89"/>
      <c r="P34" s="88"/>
      <c r="Q34" s="88"/>
      <c r="R34" s="88"/>
      <c r="AD34" s="58" t="str">
        <f t="shared" si="4"/>
        <v/>
      </c>
      <c r="AE34" s="58" t="str">
        <f t="shared" si="5"/>
        <v/>
      </c>
    </row>
    <row r="35" spans="1:31" ht="23.25" customHeight="1" thickBot="1">
      <c r="A35" s="164" t="s">
        <v>5</v>
      </c>
      <c r="B35" s="164"/>
      <c r="C35" s="88"/>
      <c r="D35" s="88"/>
      <c r="E35" s="88"/>
      <c r="G35" s="154"/>
      <c r="H35" s="131" ph="1"/>
      <c r="I35" s="132" ph="1"/>
      <c r="J35" s="133"/>
      <c r="K35" s="134"/>
      <c r="L35" s="39" t="str">
        <f t="shared" si="1"/>
        <v/>
      </c>
      <c r="N35" s="89"/>
      <c r="O35" s="89"/>
      <c r="P35" s="88"/>
      <c r="Q35" s="88"/>
      <c r="R35" s="88"/>
      <c r="AD35" s="58" t="str">
        <f t="shared" si="4"/>
        <v/>
      </c>
      <c r="AE35" s="58" t="str">
        <f t="shared" si="5"/>
        <v/>
      </c>
    </row>
    <row r="36" spans="1:31" ht="23.25" customHeight="1">
      <c r="A36" s="159" t="s">
        <v>200</v>
      </c>
      <c r="B36" s="159"/>
      <c r="C36" s="197">
        <f>700*(COUNTA(B8:B33,H8:H35))</f>
        <v>0</v>
      </c>
      <c r="D36" s="197"/>
      <c r="F36" s="82" t="s">
        <v>6</v>
      </c>
      <c r="R36" s="82" t="s">
        <v>6</v>
      </c>
    </row>
    <row r="37" spans="1:31" ht="23.25" customHeight="1">
      <c r="A37" s="198" t="str">
        <f>COUNTA(B8:B33,H8:H35)&amp;"　　名"</f>
        <v>0　　名</v>
      </c>
      <c r="B37" s="199"/>
      <c r="C37" s="197"/>
      <c r="D37" s="197"/>
      <c r="E37" s="43" t="s">
        <v>131</v>
      </c>
      <c r="F37" s="156"/>
      <c r="G37" s="156"/>
      <c r="H37" s="156"/>
      <c r="I37" s="90" t="s">
        <v>197</v>
      </c>
      <c r="J37" s="157"/>
      <c r="K37" s="157"/>
      <c r="L37" s="157"/>
      <c r="R37" s="82">
        <f>G37</f>
        <v>0</v>
      </c>
      <c r="V37" s="153"/>
      <c r="W37" s="153"/>
      <c r="X37" s="153"/>
    </row>
    <row r="38" spans="1:31">
      <c r="E38" s="82"/>
      <c r="F38" s="82"/>
    </row>
    <row r="39" spans="1:31">
      <c r="E39" s="82"/>
      <c r="F39" s="82"/>
    </row>
    <row r="40" spans="1:31">
      <c r="D40" s="82"/>
      <c r="E40" s="82"/>
      <c r="F40" s="82"/>
    </row>
  </sheetData>
  <sheetProtection sheet="1" selectLockedCells="1"/>
  <mergeCells count="80">
    <mergeCell ref="G26:G27"/>
    <mergeCell ref="G24:G25"/>
    <mergeCell ref="G18:G19"/>
    <mergeCell ref="G20:G21"/>
    <mergeCell ref="G22:G23"/>
    <mergeCell ref="C36:D37"/>
    <mergeCell ref="A37:B37"/>
    <mergeCell ref="A35:B35"/>
    <mergeCell ref="A36:B36"/>
    <mergeCell ref="A34:F34"/>
    <mergeCell ref="T6:Y6"/>
    <mergeCell ref="X7:Y7"/>
    <mergeCell ref="N5:Y5"/>
    <mergeCell ref="N6:S6"/>
    <mergeCell ref="O7:P7"/>
    <mergeCell ref="R7:S7"/>
    <mergeCell ref="U7:V7"/>
    <mergeCell ref="T16:T17"/>
    <mergeCell ref="T14:T15"/>
    <mergeCell ref="T12:T13"/>
    <mergeCell ref="T10:T11"/>
    <mergeCell ref="T8:T9"/>
    <mergeCell ref="A1:H1"/>
    <mergeCell ref="J1:K1"/>
    <mergeCell ref="A4:B4"/>
    <mergeCell ref="E4:F4"/>
    <mergeCell ref="C2:F2"/>
    <mergeCell ref="A2:B2"/>
    <mergeCell ref="A3:B3"/>
    <mergeCell ref="C3:F3"/>
    <mergeCell ref="G4:L4"/>
    <mergeCell ref="T4:Y4"/>
    <mergeCell ref="G2:H2"/>
    <mergeCell ref="I3:L3"/>
    <mergeCell ref="I2:L2"/>
    <mergeCell ref="G3:H3"/>
    <mergeCell ref="R4:S4"/>
    <mergeCell ref="N3:O3"/>
    <mergeCell ref="P3:S3"/>
    <mergeCell ref="T3:U3"/>
    <mergeCell ref="V3:Y3"/>
    <mergeCell ref="N4:O4"/>
    <mergeCell ref="A5:L5"/>
    <mergeCell ref="G14:G15"/>
    <mergeCell ref="G16:G17"/>
    <mergeCell ref="G8:G9"/>
    <mergeCell ref="G12:G13"/>
    <mergeCell ref="G6:L6"/>
    <mergeCell ref="G10:G11"/>
    <mergeCell ref="H7:I7"/>
    <mergeCell ref="A6:F6"/>
    <mergeCell ref="B7:C7"/>
    <mergeCell ref="K7:L7"/>
    <mergeCell ref="E7:F7"/>
    <mergeCell ref="T20:T21"/>
    <mergeCell ref="T18:T19"/>
    <mergeCell ref="N28:S29"/>
    <mergeCell ref="N31:O31"/>
    <mergeCell ref="P31:Q32"/>
    <mergeCell ref="N30:O30"/>
    <mergeCell ref="T24:T25"/>
    <mergeCell ref="T26:T27"/>
    <mergeCell ref="T22:T23"/>
    <mergeCell ref="G30:G31"/>
    <mergeCell ref="N32:O32"/>
    <mergeCell ref="N33:O33"/>
    <mergeCell ref="V37:X37"/>
    <mergeCell ref="T28:T29"/>
    <mergeCell ref="T30:T31"/>
    <mergeCell ref="G34:G35"/>
    <mergeCell ref="F37:H37"/>
    <mergeCell ref="J37:L37"/>
    <mergeCell ref="G32:G33"/>
    <mergeCell ref="G28:G29"/>
    <mergeCell ref="N1:U1"/>
    <mergeCell ref="W1:X1"/>
    <mergeCell ref="N2:O2"/>
    <mergeCell ref="P2:S2"/>
    <mergeCell ref="T2:U2"/>
    <mergeCell ref="V2:Y2"/>
  </mergeCells>
  <phoneticPr fontId="1" alignment="center"/>
  <conditionalFormatting sqref="L1 I2:L3 V2:Y3 C3:F3 C4 B8:E33 H8:K35 F37 J37">
    <cfRule type="cellIs" dxfId="1" priority="3" operator="equal">
      <formula>""</formula>
    </cfRule>
  </conditionalFormatting>
  <dataValidations count="3">
    <dataValidation type="list" allowBlank="1" showInputMessage="1" showErrorMessage="1" sqref="E8:E33 K8:K35 R24:R27 X24:X31" xr:uid="{00000000-0002-0000-0000-000000000000}">
      <formula1>"○"</formula1>
    </dataValidation>
    <dataValidation type="list" allowBlank="1" showInputMessage="1" showErrorMessage="1" sqref="S24:S27 Y24:Y31" xr:uid="{00000000-0002-0000-0000-000001000000}">
      <formula1>$S$8</formula1>
    </dataValidation>
    <dataValidation type="custom" allowBlank="1" showInputMessage="1" showErrorMessage="1" error="スペースが入力されています" sqref="B8:C33 H8:I35" xr:uid="{01EA0835-2099-4E5A-84C4-D44C41F3E2FB}">
      <formula1>AND(ISERROR(FIND("　",B8)),ISERROR(FIND(" ",B8)))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E40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5" style="43" customWidth="1"/>
    <col min="2" max="3" width="9.625" style="43" customWidth="1"/>
    <col min="4" max="4" width="6.875" style="43" customWidth="1"/>
    <col min="5" max="5" width="4.625" style="43" customWidth="1"/>
    <col min="6" max="6" width="9.625" style="43" customWidth="1"/>
    <col min="7" max="7" width="5" style="43" customWidth="1"/>
    <col min="8" max="9" width="9.625" style="43" customWidth="1"/>
    <col min="10" max="10" width="6.875" style="43" customWidth="1"/>
    <col min="11" max="11" width="4.625" style="43" customWidth="1"/>
    <col min="12" max="12" width="9.625" style="43" customWidth="1"/>
    <col min="13" max="13" width="2.625" style="43" customWidth="1"/>
    <col min="14" max="14" width="5" style="43" customWidth="1"/>
    <col min="15" max="16" width="9.625" style="43" customWidth="1"/>
    <col min="17" max="17" width="6.875" style="43" customWidth="1"/>
    <col min="18" max="18" width="4.625" style="43" customWidth="1"/>
    <col min="19" max="19" width="9.625" style="43" customWidth="1"/>
    <col min="20" max="20" width="5" style="43" customWidth="1"/>
    <col min="21" max="22" width="9.625" style="43" customWidth="1"/>
    <col min="23" max="23" width="6.875" style="43" customWidth="1"/>
    <col min="24" max="24" width="4.625" style="43" customWidth="1"/>
    <col min="25" max="25" width="9.625" style="43" customWidth="1"/>
    <col min="26" max="26" width="9" style="43"/>
    <col min="27" max="31" width="9" style="43" hidden="1" customWidth="1"/>
    <col min="32" max="16384" width="9" style="43"/>
  </cols>
  <sheetData>
    <row r="1" spans="1:31" ht="30" customHeight="1" thickBot="1">
      <c r="A1" s="135" t="str">
        <f>男子!A1</f>
        <v>第４３回香川県高等学校新人強化バドミントン大会申込書</v>
      </c>
      <c r="B1" s="136"/>
      <c r="C1" s="136"/>
      <c r="D1" s="136"/>
      <c r="E1" s="136"/>
      <c r="F1" s="136"/>
      <c r="G1" s="136"/>
      <c r="H1" s="207"/>
      <c r="I1" s="98" t="s">
        <v>129</v>
      </c>
      <c r="J1" s="137" t="s">
        <v>11</v>
      </c>
      <c r="K1" s="190"/>
      <c r="L1" s="40"/>
      <c r="N1" s="135" t="str">
        <f>男子!N1</f>
        <v>第４３回香川県高等学校新人強化バドミントン大会申込書</v>
      </c>
      <c r="O1" s="136"/>
      <c r="P1" s="136"/>
      <c r="Q1" s="136"/>
      <c r="R1" s="136"/>
      <c r="S1" s="136"/>
      <c r="T1" s="136"/>
      <c r="U1" s="207"/>
      <c r="V1" s="41" t="s">
        <v>129</v>
      </c>
      <c r="W1" s="137" t="s">
        <v>11</v>
      </c>
      <c r="X1" s="190"/>
      <c r="Y1" s="97"/>
    </row>
    <row r="2" spans="1:31" ht="30" customHeight="1" thickBot="1">
      <c r="A2" s="139" t="s">
        <v>128</v>
      </c>
      <c r="B2" s="140"/>
      <c r="C2" s="193" t="str">
        <f>IF(L1=0,"",VLOOKUP(抽選作業用!B1,抽選作業用!AB2:AE46,2))</f>
        <v/>
      </c>
      <c r="D2" s="193" t="e">
        <f>IF(#REF!=0,"",VLOOKUP(抽選作業用!A2,抽選作業用!AE1:AF45,2))</f>
        <v>#REF!</v>
      </c>
      <c r="E2" s="193" t="e">
        <f>IF(#REF!=0,"",VLOOKUP(抽選作業用!B2,抽選作業用!AD1:AG45,2))</f>
        <v>#REF!</v>
      </c>
      <c r="F2" s="194" t="e">
        <f>IF(#REF!=0,"",VLOOKUP(抽選作業用!A3,抽選作業用!AF1:AH45,2))</f>
        <v>#REF!</v>
      </c>
      <c r="G2" s="143" t="s">
        <v>199</v>
      </c>
      <c r="H2" s="144"/>
      <c r="I2" s="209"/>
      <c r="J2" s="210"/>
      <c r="K2" s="210"/>
      <c r="L2" s="211"/>
      <c r="N2" s="139" t="s">
        <v>128</v>
      </c>
      <c r="O2" s="140"/>
      <c r="P2" s="141" t="str">
        <f>IF(Y1=0,"",VLOOKUP(抽選作業用!O1,抽選作業用!AO2:AR46,2))</f>
        <v/>
      </c>
      <c r="Q2" s="141" t="e">
        <f>IF(#REF!=0,"",VLOOKUP(抽選作業用!N2,抽選作業用!AR1:AS45,2))</f>
        <v>#REF!</v>
      </c>
      <c r="R2" s="141" t="e">
        <f>IF(#REF!=0,"",VLOOKUP(抽選作業用!O2,抽選作業用!AQ1:AT45,2))</f>
        <v>#REF!</v>
      </c>
      <c r="S2" s="142" t="e">
        <f>IF(#REF!=0,"",VLOOKUP(抽選作業用!N3,抽選作業用!AS1:AU45,2))</f>
        <v>#REF!</v>
      </c>
      <c r="T2" s="143" t="s">
        <v>199</v>
      </c>
      <c r="U2" s="144"/>
      <c r="V2" s="204"/>
      <c r="W2" s="205"/>
      <c r="X2" s="205"/>
      <c r="Y2" s="206"/>
    </row>
    <row r="3" spans="1:31" ht="30" customHeight="1" thickBot="1">
      <c r="A3" s="187" t="s">
        <v>127</v>
      </c>
      <c r="B3" s="188"/>
      <c r="C3" s="209"/>
      <c r="D3" s="210"/>
      <c r="E3" s="210"/>
      <c r="F3" s="211"/>
      <c r="G3" s="183" t="s">
        <v>126</v>
      </c>
      <c r="H3" s="184"/>
      <c r="I3" s="212"/>
      <c r="J3" s="213"/>
      <c r="K3" s="213"/>
      <c r="L3" s="214"/>
      <c r="N3" s="187" t="s">
        <v>127</v>
      </c>
      <c r="O3" s="188"/>
      <c r="P3" s="208"/>
      <c r="Q3" s="141"/>
      <c r="R3" s="141"/>
      <c r="S3" s="142"/>
      <c r="T3" s="183" t="s">
        <v>126</v>
      </c>
      <c r="U3" s="184"/>
      <c r="V3" s="201"/>
      <c r="W3" s="202"/>
      <c r="X3" s="202"/>
      <c r="Y3" s="203"/>
    </row>
    <row r="4" spans="1:31" ht="30" customHeight="1" thickBot="1">
      <c r="A4" s="191" t="s">
        <v>12</v>
      </c>
      <c r="B4" s="192"/>
      <c r="C4" s="101"/>
      <c r="D4" s="100" t="s">
        <v>13</v>
      </c>
      <c r="E4" s="185" t="s">
        <v>201</v>
      </c>
      <c r="F4" s="186"/>
      <c r="G4" s="175" t="s">
        <v>204</v>
      </c>
      <c r="H4" s="176"/>
      <c r="I4" s="176"/>
      <c r="J4" s="176"/>
      <c r="K4" s="176"/>
      <c r="L4" s="176"/>
      <c r="N4" s="191" t="s">
        <v>12</v>
      </c>
      <c r="O4" s="192"/>
      <c r="P4" s="102"/>
      <c r="Q4" s="100" t="s">
        <v>13</v>
      </c>
      <c r="R4" s="185" t="s">
        <v>125</v>
      </c>
      <c r="S4" s="186"/>
      <c r="T4" s="175" t="s">
        <v>196</v>
      </c>
      <c r="U4" s="176"/>
      <c r="V4" s="176"/>
      <c r="W4" s="176"/>
      <c r="X4" s="176"/>
      <c r="Y4" s="176"/>
    </row>
    <row r="5" spans="1:31" ht="18.75" customHeight="1" thickBot="1">
      <c r="A5" s="165" t="s">
        <v>202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N5" s="165" t="s">
        <v>0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</row>
    <row r="6" spans="1:31" ht="18.75" customHeight="1" thickBot="1">
      <c r="A6" s="171" t="s">
        <v>1</v>
      </c>
      <c r="B6" s="172"/>
      <c r="C6" s="172"/>
      <c r="D6" s="172"/>
      <c r="E6" s="172"/>
      <c r="F6" s="173"/>
      <c r="G6" s="166" t="s">
        <v>2</v>
      </c>
      <c r="H6" s="167"/>
      <c r="I6" s="167"/>
      <c r="J6" s="167"/>
      <c r="K6" s="167"/>
      <c r="L6" s="168"/>
      <c r="N6" s="171" t="s">
        <v>1</v>
      </c>
      <c r="O6" s="172"/>
      <c r="P6" s="172"/>
      <c r="Q6" s="172"/>
      <c r="R6" s="172"/>
      <c r="S6" s="195"/>
      <c r="T6" s="166" t="s">
        <v>2</v>
      </c>
      <c r="U6" s="167"/>
      <c r="V6" s="167"/>
      <c r="W6" s="167"/>
      <c r="X6" s="167"/>
      <c r="Y6" s="168"/>
    </row>
    <row r="7" spans="1:31" ht="26.25" customHeight="1" thickTop="1">
      <c r="A7" s="45" t="s">
        <v>9</v>
      </c>
      <c r="B7" s="169" t="s">
        <v>7</v>
      </c>
      <c r="C7" s="170"/>
      <c r="D7" s="46" t="s">
        <v>3</v>
      </c>
      <c r="E7" s="169" t="s">
        <v>8</v>
      </c>
      <c r="F7" s="174"/>
      <c r="G7" s="45" t="s">
        <v>9</v>
      </c>
      <c r="H7" s="169" t="s">
        <v>7</v>
      </c>
      <c r="I7" s="170"/>
      <c r="J7" s="46" t="s">
        <v>3</v>
      </c>
      <c r="K7" s="169" t="s">
        <v>8</v>
      </c>
      <c r="L7" s="174"/>
      <c r="N7" s="45" t="s">
        <v>9</v>
      </c>
      <c r="O7" s="169" t="s">
        <v>7</v>
      </c>
      <c r="P7" s="170"/>
      <c r="Q7" s="46" t="s">
        <v>3</v>
      </c>
      <c r="R7" s="169" t="s">
        <v>8</v>
      </c>
      <c r="S7" s="196"/>
      <c r="T7" s="45" t="s">
        <v>9</v>
      </c>
      <c r="U7" s="169" t="s">
        <v>7</v>
      </c>
      <c r="V7" s="170"/>
      <c r="W7" s="46" t="s">
        <v>3</v>
      </c>
      <c r="X7" s="169" t="s">
        <v>8</v>
      </c>
      <c r="Y7" s="174"/>
    </row>
    <row r="8" spans="1:31" ht="22.5" customHeight="1">
      <c r="A8" s="47">
        <v>1</v>
      </c>
      <c r="B8" s="1" ph="1"/>
      <c r="C8" s="2" ph="1"/>
      <c r="D8" s="3"/>
      <c r="E8" s="4"/>
      <c r="F8" s="31" t="str">
        <f>IF(B8="","",IF(COUNTIFS($B$8:$B$33,B8)&gt;1,"同姓",""))</f>
        <v/>
      </c>
      <c r="G8" s="148">
        <v>1</v>
      </c>
      <c r="H8" s="5" ph="1"/>
      <c r="I8" s="6" ph="1"/>
      <c r="J8" s="7"/>
      <c r="K8" s="13"/>
      <c r="L8" s="35" t="str">
        <f>IF(H8="","",IF(COUNTIFS($H$8:$H$33,H8)&gt;1,"同姓",""))</f>
        <v/>
      </c>
      <c r="N8" s="47">
        <v>1</v>
      </c>
      <c r="O8" s="48" t="s">
        <v>15</v>
      </c>
      <c r="P8" s="49" t="s">
        <v>17</v>
      </c>
      <c r="Q8" s="50">
        <v>3</v>
      </c>
      <c r="R8" s="51" t="s">
        <v>33</v>
      </c>
      <c r="S8" s="55" t="s">
        <v>20</v>
      </c>
      <c r="T8" s="148">
        <v>1</v>
      </c>
      <c r="U8" s="52" t="s">
        <v>14</v>
      </c>
      <c r="V8" s="53" t="s">
        <v>18</v>
      </c>
      <c r="W8" s="56">
        <v>2</v>
      </c>
      <c r="X8" s="57"/>
      <c r="Y8" s="35" t="s">
        <v>20</v>
      </c>
      <c r="AA8" s="58" t="str">
        <f>IF(B8="","",IF(OR(LEN(B8)&gt;=3,LEN(B8)=1),B8,LEFT(B8,1)&amp;"　"&amp;RIGHT(B8,1)))</f>
        <v/>
      </c>
      <c r="AB8" s="58" t="str">
        <f>IF(C8="","",IF(OR(LEN(C8)&gt;=3,LEN(C8)=1),C8,LEFT(C8,1)&amp;"　"&amp;RIGHT(C8,1)))</f>
        <v/>
      </c>
      <c r="AC8" s="44"/>
      <c r="AD8" s="58" t="str">
        <f>IF(H8="","",IF(OR(LEN(H8)&gt;=3,LEN(H8)=1),H8,LEFT(H8,1)&amp;"　"&amp;RIGHT(H8,1)))</f>
        <v/>
      </c>
      <c r="AE8" s="58" t="str">
        <f>IF(I8="","",IF(OR(LEN(I8)&gt;=3,LEN(I8)=1),I8,LEFT(I8,1)&amp;"　"&amp;RIGHT(I8,1)))</f>
        <v/>
      </c>
    </row>
    <row r="9" spans="1:31" ht="22.5" customHeight="1">
      <c r="A9" s="47">
        <v>2</v>
      </c>
      <c r="B9" s="1" ph="1"/>
      <c r="C9" s="2" ph="1"/>
      <c r="D9" s="3"/>
      <c r="E9" s="4"/>
      <c r="F9" s="31" t="str">
        <f t="shared" ref="F9:F33" si="0">IF(B9="","",IF(COUNTIFS($B$8:$B$33,B9)&gt;1,"同姓",""))</f>
        <v/>
      </c>
      <c r="G9" s="149"/>
      <c r="H9" s="14" ph="1"/>
      <c r="I9" s="15" ph="1"/>
      <c r="J9" s="16"/>
      <c r="K9" s="17"/>
      <c r="L9" s="36" t="str">
        <f t="shared" ref="L9:L35" si="1">IF(H9="","",IF(COUNTIFS($H$8:$H$33,H9)&gt;1,"同姓",""))</f>
        <v/>
      </c>
      <c r="N9" s="47">
        <v>2</v>
      </c>
      <c r="O9" s="48" t="s">
        <v>15</v>
      </c>
      <c r="P9" s="49" t="s">
        <v>19</v>
      </c>
      <c r="Q9" s="50">
        <v>2</v>
      </c>
      <c r="R9" s="63"/>
      <c r="S9" s="55" t="s">
        <v>20</v>
      </c>
      <c r="T9" s="149"/>
      <c r="U9" s="59" t="s">
        <v>21</v>
      </c>
      <c r="V9" s="60" t="s">
        <v>23</v>
      </c>
      <c r="W9" s="61">
        <v>1</v>
      </c>
      <c r="X9" s="64"/>
      <c r="Y9" s="36"/>
      <c r="AA9" s="58" t="str">
        <f t="shared" ref="AA9:AB33" si="2">IF(B9="","",IF(OR(LEN(B9)&gt;=3,LEN(B9)=1),B9,LEFT(B9,1)&amp;"　"&amp;RIGHT(B9,1)))</f>
        <v/>
      </c>
      <c r="AB9" s="58" t="str">
        <f t="shared" si="2"/>
        <v/>
      </c>
      <c r="AC9" s="44"/>
      <c r="AD9" s="58" t="str">
        <f t="shared" ref="AD9:AE35" si="3">IF(H9="","",IF(OR(LEN(H9)&gt;=3,LEN(H9)=1),H9,LEFT(H9,1)&amp;"　"&amp;RIGHT(H9,1)))</f>
        <v/>
      </c>
      <c r="AE9" s="58" t="str">
        <f t="shared" si="3"/>
        <v/>
      </c>
    </row>
    <row r="10" spans="1:31" ht="22.5" customHeight="1">
      <c r="A10" s="47">
        <v>3</v>
      </c>
      <c r="B10" s="1" ph="1"/>
      <c r="C10" s="2" ph="1"/>
      <c r="D10" s="3"/>
      <c r="E10" s="4"/>
      <c r="F10" s="31" t="str">
        <f t="shared" si="0"/>
        <v/>
      </c>
      <c r="G10" s="155">
        <v>2</v>
      </c>
      <c r="H10" s="5" ph="1"/>
      <c r="I10" s="6" ph="1"/>
      <c r="J10" s="7"/>
      <c r="K10" s="13"/>
      <c r="L10" s="35" t="str">
        <f t="shared" si="1"/>
        <v/>
      </c>
      <c r="N10" s="47">
        <v>3</v>
      </c>
      <c r="O10" s="48" t="s">
        <v>22</v>
      </c>
      <c r="P10" s="49" t="s">
        <v>24</v>
      </c>
      <c r="Q10" s="50">
        <v>1</v>
      </c>
      <c r="R10" s="63"/>
      <c r="S10" s="65"/>
      <c r="T10" s="155">
        <v>2</v>
      </c>
      <c r="U10" s="52" t="s">
        <v>14</v>
      </c>
      <c r="V10" s="53" t="s">
        <v>16</v>
      </c>
      <c r="W10" s="56">
        <v>3</v>
      </c>
      <c r="X10" s="54" t="s">
        <v>33</v>
      </c>
      <c r="Y10" s="35" t="s">
        <v>20</v>
      </c>
      <c r="AA10" s="58" t="str">
        <f t="shared" si="2"/>
        <v/>
      </c>
      <c r="AB10" s="58" t="str">
        <f t="shared" si="2"/>
        <v/>
      </c>
      <c r="AC10" s="44"/>
      <c r="AD10" s="58" t="str">
        <f t="shared" si="3"/>
        <v/>
      </c>
      <c r="AE10" s="58" t="str">
        <f t="shared" si="3"/>
        <v/>
      </c>
    </row>
    <row r="11" spans="1:31" ht="22.5" customHeight="1">
      <c r="A11" s="47">
        <v>4</v>
      </c>
      <c r="B11" s="1" ph="1"/>
      <c r="C11" s="2" ph="1"/>
      <c r="D11" s="3"/>
      <c r="E11" s="4"/>
      <c r="F11" s="31" t="str">
        <f t="shared" si="0"/>
        <v/>
      </c>
      <c r="G11" s="155"/>
      <c r="H11" s="14" ph="1"/>
      <c r="I11" s="15" ph="1"/>
      <c r="J11" s="16"/>
      <c r="K11" s="17"/>
      <c r="L11" s="36" t="str">
        <f t="shared" si="1"/>
        <v/>
      </c>
      <c r="N11" s="47">
        <v>4</v>
      </c>
      <c r="O11" s="48" t="s">
        <v>26</v>
      </c>
      <c r="P11" s="49" t="s">
        <v>28</v>
      </c>
      <c r="Q11" s="50">
        <v>1</v>
      </c>
      <c r="R11" s="51" t="s">
        <v>33</v>
      </c>
      <c r="S11" s="65"/>
      <c r="T11" s="155"/>
      <c r="U11" s="59" t="s">
        <v>25</v>
      </c>
      <c r="V11" s="60" t="s">
        <v>27</v>
      </c>
      <c r="W11" s="61">
        <v>1</v>
      </c>
      <c r="X11" s="62" t="s">
        <v>33</v>
      </c>
      <c r="Y11" s="66"/>
      <c r="AA11" s="58" t="str">
        <f t="shared" si="2"/>
        <v/>
      </c>
      <c r="AB11" s="58" t="str">
        <f t="shared" si="2"/>
        <v/>
      </c>
      <c r="AC11" s="44"/>
      <c r="AD11" s="58" t="str">
        <f t="shared" si="3"/>
        <v/>
      </c>
      <c r="AE11" s="58" t="str">
        <f t="shared" si="3"/>
        <v/>
      </c>
    </row>
    <row r="12" spans="1:31" ht="22.5" customHeight="1">
      <c r="A12" s="47">
        <v>5</v>
      </c>
      <c r="B12" s="1" ph="1"/>
      <c r="C12" s="2" ph="1"/>
      <c r="D12" s="3"/>
      <c r="E12" s="4"/>
      <c r="F12" s="31" t="str">
        <f t="shared" si="0"/>
        <v/>
      </c>
      <c r="G12" s="148">
        <v>3</v>
      </c>
      <c r="H12" s="5" ph="1"/>
      <c r="I12" s="6" ph="1"/>
      <c r="J12" s="7"/>
      <c r="K12" s="13"/>
      <c r="L12" s="35" t="str">
        <f t="shared" si="1"/>
        <v/>
      </c>
      <c r="N12" s="47">
        <v>5</v>
      </c>
      <c r="O12" s="48"/>
      <c r="P12" s="49"/>
      <c r="Q12" s="50"/>
      <c r="R12" s="63"/>
      <c r="S12" s="65"/>
      <c r="T12" s="148">
        <v>3</v>
      </c>
      <c r="U12" s="52"/>
      <c r="V12" s="53"/>
      <c r="W12" s="56"/>
      <c r="X12" s="57"/>
      <c r="Y12" s="67"/>
      <c r="AA12" s="58" t="str">
        <f t="shared" si="2"/>
        <v/>
      </c>
      <c r="AB12" s="58" t="str">
        <f t="shared" si="2"/>
        <v/>
      </c>
      <c r="AC12" s="44"/>
      <c r="AD12" s="58" t="str">
        <f t="shared" si="3"/>
        <v/>
      </c>
      <c r="AE12" s="58" t="str">
        <f t="shared" si="3"/>
        <v/>
      </c>
    </row>
    <row r="13" spans="1:31" ht="22.5" customHeight="1">
      <c r="A13" s="47">
        <v>6</v>
      </c>
      <c r="B13" s="1" ph="1"/>
      <c r="C13" s="2" ph="1"/>
      <c r="D13" s="3"/>
      <c r="E13" s="4"/>
      <c r="F13" s="31" t="str">
        <f t="shared" si="0"/>
        <v/>
      </c>
      <c r="G13" s="149"/>
      <c r="H13" s="14" ph="1"/>
      <c r="I13" s="15" ph="1"/>
      <c r="J13" s="16"/>
      <c r="K13" s="17"/>
      <c r="L13" s="36" t="str">
        <f t="shared" si="1"/>
        <v/>
      </c>
      <c r="N13" s="47">
        <v>6</v>
      </c>
      <c r="O13" s="48"/>
      <c r="P13" s="49"/>
      <c r="Q13" s="50"/>
      <c r="R13" s="63"/>
      <c r="S13" s="65"/>
      <c r="T13" s="149"/>
      <c r="U13" s="59"/>
      <c r="V13" s="60"/>
      <c r="W13" s="61"/>
      <c r="X13" s="64"/>
      <c r="Y13" s="66"/>
      <c r="AA13" s="58" t="str">
        <f t="shared" si="2"/>
        <v/>
      </c>
      <c r="AB13" s="58" t="str">
        <f t="shared" si="2"/>
        <v/>
      </c>
      <c r="AC13" s="44"/>
      <c r="AD13" s="58" t="str">
        <f t="shared" si="3"/>
        <v/>
      </c>
      <c r="AE13" s="58" t="str">
        <f t="shared" si="3"/>
        <v/>
      </c>
    </row>
    <row r="14" spans="1:31" ht="22.5" customHeight="1">
      <c r="A14" s="47">
        <v>7</v>
      </c>
      <c r="B14" s="1" ph="1"/>
      <c r="C14" s="2" ph="1"/>
      <c r="D14" s="3"/>
      <c r="E14" s="4"/>
      <c r="F14" s="31" t="str">
        <f t="shared" si="0"/>
        <v/>
      </c>
      <c r="G14" s="155">
        <v>4</v>
      </c>
      <c r="H14" s="5" ph="1"/>
      <c r="I14" s="6" ph="1"/>
      <c r="J14" s="7"/>
      <c r="K14" s="13"/>
      <c r="L14" s="35" t="str">
        <f t="shared" si="1"/>
        <v/>
      </c>
      <c r="N14" s="47">
        <v>7</v>
      </c>
      <c r="O14" s="48"/>
      <c r="P14" s="49"/>
      <c r="Q14" s="50"/>
      <c r="R14" s="63"/>
      <c r="S14" s="65"/>
      <c r="T14" s="155">
        <v>4</v>
      </c>
      <c r="U14" s="52"/>
      <c r="V14" s="53"/>
      <c r="W14" s="56"/>
      <c r="X14" s="57"/>
      <c r="Y14" s="67"/>
      <c r="AA14" s="58" t="str">
        <f t="shared" si="2"/>
        <v/>
      </c>
      <c r="AB14" s="58" t="str">
        <f t="shared" si="2"/>
        <v/>
      </c>
      <c r="AC14" s="44"/>
      <c r="AD14" s="58" t="str">
        <f t="shared" si="3"/>
        <v/>
      </c>
      <c r="AE14" s="58" t="str">
        <f t="shared" si="3"/>
        <v/>
      </c>
    </row>
    <row r="15" spans="1:31" ht="22.5" customHeight="1">
      <c r="A15" s="47">
        <v>8</v>
      </c>
      <c r="B15" s="1" ph="1"/>
      <c r="C15" s="2" ph="1"/>
      <c r="D15" s="3"/>
      <c r="E15" s="4"/>
      <c r="F15" s="31" t="str">
        <f t="shared" si="0"/>
        <v/>
      </c>
      <c r="G15" s="155"/>
      <c r="H15" s="14" ph="1"/>
      <c r="I15" s="15" ph="1"/>
      <c r="J15" s="16"/>
      <c r="K15" s="17"/>
      <c r="L15" s="36" t="str">
        <f t="shared" si="1"/>
        <v/>
      </c>
      <c r="N15" s="47">
        <v>8</v>
      </c>
      <c r="O15" s="48"/>
      <c r="P15" s="49"/>
      <c r="Q15" s="50"/>
      <c r="R15" s="63"/>
      <c r="S15" s="65"/>
      <c r="T15" s="155"/>
      <c r="U15" s="59"/>
      <c r="V15" s="60"/>
      <c r="W15" s="61"/>
      <c r="X15" s="64"/>
      <c r="Y15" s="66"/>
      <c r="AA15" s="58" t="str">
        <f t="shared" si="2"/>
        <v/>
      </c>
      <c r="AB15" s="58" t="str">
        <f t="shared" si="2"/>
        <v/>
      </c>
      <c r="AC15" s="44"/>
      <c r="AD15" s="58" t="str">
        <f t="shared" si="3"/>
        <v/>
      </c>
      <c r="AE15" s="58" t="str">
        <f t="shared" si="3"/>
        <v/>
      </c>
    </row>
    <row r="16" spans="1:31" ht="22.5" customHeight="1">
      <c r="A16" s="47">
        <v>9</v>
      </c>
      <c r="B16" s="1" ph="1"/>
      <c r="C16" s="2" ph="1"/>
      <c r="D16" s="3"/>
      <c r="E16" s="4"/>
      <c r="F16" s="31" t="str">
        <f t="shared" si="0"/>
        <v/>
      </c>
      <c r="G16" s="148">
        <v>5</v>
      </c>
      <c r="H16" s="5" ph="1"/>
      <c r="I16" s="6" ph="1"/>
      <c r="J16" s="7"/>
      <c r="K16" s="13"/>
      <c r="L16" s="35" t="str">
        <f t="shared" si="1"/>
        <v/>
      </c>
      <c r="N16" s="47">
        <v>9</v>
      </c>
      <c r="O16" s="48"/>
      <c r="P16" s="49"/>
      <c r="Q16" s="50"/>
      <c r="R16" s="63"/>
      <c r="S16" s="65"/>
      <c r="T16" s="148">
        <v>5</v>
      </c>
      <c r="U16" s="52"/>
      <c r="V16" s="53"/>
      <c r="W16" s="56"/>
      <c r="X16" s="57"/>
      <c r="Y16" s="67"/>
      <c r="AA16" s="58" t="str">
        <f t="shared" si="2"/>
        <v/>
      </c>
      <c r="AB16" s="58" t="str">
        <f t="shared" si="2"/>
        <v/>
      </c>
      <c r="AC16" s="44"/>
      <c r="AD16" s="58" t="str">
        <f t="shared" si="3"/>
        <v/>
      </c>
      <c r="AE16" s="58" t="str">
        <f t="shared" si="3"/>
        <v/>
      </c>
    </row>
    <row r="17" spans="1:31" ht="22.5" customHeight="1">
      <c r="A17" s="47">
        <v>10</v>
      </c>
      <c r="B17" s="1" ph="1"/>
      <c r="C17" s="2" ph="1"/>
      <c r="D17" s="3"/>
      <c r="E17" s="4"/>
      <c r="F17" s="31" t="str">
        <f t="shared" si="0"/>
        <v/>
      </c>
      <c r="G17" s="149"/>
      <c r="H17" s="14" ph="1"/>
      <c r="I17" s="15" ph="1"/>
      <c r="J17" s="16"/>
      <c r="K17" s="17"/>
      <c r="L17" s="36" t="str">
        <f t="shared" si="1"/>
        <v/>
      </c>
      <c r="N17" s="47">
        <v>10</v>
      </c>
      <c r="O17" s="48"/>
      <c r="P17" s="49"/>
      <c r="Q17" s="50"/>
      <c r="R17" s="63"/>
      <c r="S17" s="65"/>
      <c r="T17" s="149"/>
      <c r="U17" s="59"/>
      <c r="V17" s="60"/>
      <c r="W17" s="61"/>
      <c r="X17" s="64"/>
      <c r="Y17" s="66"/>
      <c r="AA17" s="58" t="str">
        <f t="shared" si="2"/>
        <v/>
      </c>
      <c r="AB17" s="58" t="str">
        <f t="shared" si="2"/>
        <v/>
      </c>
      <c r="AC17" s="44"/>
      <c r="AD17" s="58" t="str">
        <f t="shared" si="3"/>
        <v/>
      </c>
      <c r="AE17" s="58" t="str">
        <f t="shared" si="3"/>
        <v/>
      </c>
    </row>
    <row r="18" spans="1:31" ht="22.5" customHeight="1">
      <c r="A18" s="47">
        <v>11</v>
      </c>
      <c r="B18" s="1" ph="1"/>
      <c r="C18" s="2" ph="1"/>
      <c r="D18" s="3"/>
      <c r="E18" s="4"/>
      <c r="F18" s="31" t="str">
        <f t="shared" si="0"/>
        <v/>
      </c>
      <c r="G18" s="148">
        <v>6</v>
      </c>
      <c r="H18" s="5" ph="1"/>
      <c r="I18" s="6" ph="1"/>
      <c r="J18" s="7"/>
      <c r="K18" s="13"/>
      <c r="L18" s="35" t="str">
        <f t="shared" si="1"/>
        <v/>
      </c>
      <c r="N18" s="47">
        <v>11</v>
      </c>
      <c r="O18" s="48"/>
      <c r="P18" s="49"/>
      <c r="Q18" s="50"/>
      <c r="R18" s="63"/>
      <c r="S18" s="65"/>
      <c r="T18" s="148">
        <v>6</v>
      </c>
      <c r="U18" s="52"/>
      <c r="V18" s="53"/>
      <c r="W18" s="56"/>
      <c r="X18" s="57"/>
      <c r="Y18" s="67"/>
      <c r="AA18" s="58" t="str">
        <f t="shared" si="2"/>
        <v/>
      </c>
      <c r="AB18" s="58" t="str">
        <f t="shared" si="2"/>
        <v/>
      </c>
      <c r="AC18" s="44"/>
      <c r="AD18" s="58" t="str">
        <f t="shared" si="3"/>
        <v/>
      </c>
      <c r="AE18" s="58" t="str">
        <f t="shared" si="3"/>
        <v/>
      </c>
    </row>
    <row r="19" spans="1:31" ht="22.5" customHeight="1">
      <c r="A19" s="47">
        <v>12</v>
      </c>
      <c r="B19" s="1" ph="1"/>
      <c r="C19" s="2" ph="1"/>
      <c r="D19" s="3"/>
      <c r="E19" s="4"/>
      <c r="F19" s="31" t="str">
        <f t="shared" si="0"/>
        <v/>
      </c>
      <c r="G19" s="149"/>
      <c r="H19" s="14" ph="1"/>
      <c r="I19" s="15" ph="1"/>
      <c r="J19" s="16"/>
      <c r="K19" s="17"/>
      <c r="L19" s="36" t="str">
        <f t="shared" si="1"/>
        <v/>
      </c>
      <c r="N19" s="47">
        <v>12</v>
      </c>
      <c r="O19" s="48"/>
      <c r="P19" s="49"/>
      <c r="Q19" s="50"/>
      <c r="R19" s="63"/>
      <c r="S19" s="65"/>
      <c r="T19" s="149"/>
      <c r="U19" s="59"/>
      <c r="V19" s="60"/>
      <c r="W19" s="61"/>
      <c r="X19" s="64"/>
      <c r="Y19" s="66"/>
      <c r="AA19" s="58" t="str">
        <f t="shared" si="2"/>
        <v/>
      </c>
      <c r="AB19" s="58" t="str">
        <f t="shared" si="2"/>
        <v/>
      </c>
      <c r="AC19" s="44"/>
      <c r="AD19" s="58" t="str">
        <f t="shared" si="3"/>
        <v/>
      </c>
      <c r="AE19" s="58" t="str">
        <f t="shared" si="3"/>
        <v/>
      </c>
    </row>
    <row r="20" spans="1:31" ht="22.5" customHeight="1">
      <c r="A20" s="47">
        <v>13</v>
      </c>
      <c r="B20" s="1" ph="1"/>
      <c r="C20" s="2" ph="1"/>
      <c r="D20" s="3"/>
      <c r="E20" s="4"/>
      <c r="F20" s="31" t="str">
        <f t="shared" si="0"/>
        <v/>
      </c>
      <c r="G20" s="148">
        <v>7</v>
      </c>
      <c r="H20" s="5" ph="1"/>
      <c r="I20" s="6" ph="1"/>
      <c r="J20" s="7"/>
      <c r="K20" s="13"/>
      <c r="L20" s="35" t="str">
        <f t="shared" si="1"/>
        <v/>
      </c>
      <c r="N20" s="47">
        <v>13</v>
      </c>
      <c r="O20" s="48"/>
      <c r="P20" s="49"/>
      <c r="Q20" s="50"/>
      <c r="R20" s="63"/>
      <c r="S20" s="65"/>
      <c r="T20" s="148">
        <v>7</v>
      </c>
      <c r="U20" s="52"/>
      <c r="V20" s="53"/>
      <c r="W20" s="56"/>
      <c r="X20" s="57"/>
      <c r="Y20" s="67"/>
      <c r="AA20" s="58" t="str">
        <f t="shared" si="2"/>
        <v/>
      </c>
      <c r="AB20" s="58" t="str">
        <f t="shared" si="2"/>
        <v/>
      </c>
      <c r="AC20" s="44"/>
      <c r="AD20" s="58" t="str">
        <f t="shared" si="3"/>
        <v/>
      </c>
      <c r="AE20" s="58" t="str">
        <f t="shared" si="3"/>
        <v/>
      </c>
    </row>
    <row r="21" spans="1:31" ht="22.5" customHeight="1">
      <c r="A21" s="47">
        <v>14</v>
      </c>
      <c r="B21" s="1" ph="1"/>
      <c r="C21" s="2" ph="1"/>
      <c r="D21" s="3"/>
      <c r="E21" s="4"/>
      <c r="F21" s="31" t="str">
        <f t="shared" si="0"/>
        <v/>
      </c>
      <c r="G21" s="149"/>
      <c r="H21" s="14" ph="1"/>
      <c r="I21" s="15" ph="1"/>
      <c r="J21" s="16"/>
      <c r="K21" s="17"/>
      <c r="L21" s="36" t="str">
        <f t="shared" si="1"/>
        <v/>
      </c>
      <c r="N21" s="47">
        <v>14</v>
      </c>
      <c r="O21" s="48"/>
      <c r="P21" s="49"/>
      <c r="Q21" s="50"/>
      <c r="R21" s="63"/>
      <c r="S21" s="65"/>
      <c r="T21" s="149"/>
      <c r="U21" s="59"/>
      <c r="V21" s="60"/>
      <c r="W21" s="61"/>
      <c r="X21" s="64"/>
      <c r="Y21" s="66"/>
      <c r="AA21" s="58" t="str">
        <f t="shared" si="2"/>
        <v/>
      </c>
      <c r="AB21" s="58" t="str">
        <f t="shared" si="2"/>
        <v/>
      </c>
      <c r="AC21" s="44"/>
      <c r="AD21" s="58" t="str">
        <f t="shared" si="3"/>
        <v/>
      </c>
      <c r="AE21" s="58" t="str">
        <f t="shared" si="3"/>
        <v/>
      </c>
    </row>
    <row r="22" spans="1:31" ht="22.5" customHeight="1">
      <c r="A22" s="47">
        <v>15</v>
      </c>
      <c r="B22" s="1" ph="1"/>
      <c r="C22" s="2" ph="1"/>
      <c r="D22" s="3"/>
      <c r="E22" s="4"/>
      <c r="F22" s="31" t="str">
        <f t="shared" si="0"/>
        <v/>
      </c>
      <c r="G22" s="148">
        <v>8</v>
      </c>
      <c r="H22" s="5" ph="1"/>
      <c r="I22" s="6" ph="1"/>
      <c r="J22" s="7"/>
      <c r="K22" s="13"/>
      <c r="L22" s="35" t="str">
        <f t="shared" si="1"/>
        <v/>
      </c>
      <c r="N22" s="47">
        <v>15</v>
      </c>
      <c r="O22" s="48"/>
      <c r="P22" s="49"/>
      <c r="Q22" s="50"/>
      <c r="R22" s="63"/>
      <c r="S22" s="65"/>
      <c r="T22" s="148">
        <v>8</v>
      </c>
      <c r="U22" s="52"/>
      <c r="V22" s="53"/>
      <c r="W22" s="56"/>
      <c r="X22" s="57"/>
      <c r="Y22" s="67"/>
      <c r="AA22" s="58" t="str">
        <f t="shared" si="2"/>
        <v/>
      </c>
      <c r="AB22" s="58" t="str">
        <f t="shared" si="2"/>
        <v/>
      </c>
      <c r="AC22" s="44"/>
      <c r="AD22" s="58" t="str">
        <f t="shared" si="3"/>
        <v/>
      </c>
      <c r="AE22" s="58" t="str">
        <f t="shared" si="3"/>
        <v/>
      </c>
    </row>
    <row r="23" spans="1:31" ht="22.5" customHeight="1">
      <c r="A23" s="47">
        <v>16</v>
      </c>
      <c r="B23" s="5" ph="1"/>
      <c r="C23" s="6" ph="1"/>
      <c r="D23" s="7"/>
      <c r="E23" s="8"/>
      <c r="F23" s="32" t="str">
        <f t="shared" si="0"/>
        <v/>
      </c>
      <c r="G23" s="149"/>
      <c r="H23" s="14" ph="1"/>
      <c r="I23" s="15" ph="1"/>
      <c r="J23" s="16"/>
      <c r="K23" s="17"/>
      <c r="L23" s="36" t="str">
        <f t="shared" si="1"/>
        <v/>
      </c>
      <c r="N23" s="47">
        <v>16</v>
      </c>
      <c r="O23" s="48"/>
      <c r="P23" s="49"/>
      <c r="Q23" s="50"/>
      <c r="R23" s="63"/>
      <c r="S23" s="65"/>
      <c r="T23" s="149"/>
      <c r="U23" s="59"/>
      <c r="V23" s="60"/>
      <c r="W23" s="61"/>
      <c r="X23" s="64"/>
      <c r="Y23" s="66"/>
      <c r="AA23" s="58" t="str">
        <f t="shared" si="2"/>
        <v/>
      </c>
      <c r="AB23" s="58" t="str">
        <f t="shared" si="2"/>
        <v/>
      </c>
      <c r="AC23" s="44"/>
      <c r="AD23" s="58" t="str">
        <f t="shared" si="3"/>
        <v/>
      </c>
      <c r="AE23" s="58" t="str">
        <f t="shared" si="3"/>
        <v/>
      </c>
    </row>
    <row r="24" spans="1:31" ht="22.5" customHeight="1">
      <c r="A24" s="47">
        <v>17</v>
      </c>
      <c r="B24" s="5" ph="1"/>
      <c r="C24" s="6" ph="1"/>
      <c r="D24" s="7"/>
      <c r="E24" s="8"/>
      <c r="F24" s="32" t="str">
        <f t="shared" si="0"/>
        <v/>
      </c>
      <c r="G24" s="148">
        <v>9</v>
      </c>
      <c r="H24" s="5" ph="1"/>
      <c r="I24" s="6" ph="1"/>
      <c r="J24" s="7"/>
      <c r="K24" s="13"/>
      <c r="L24" s="35" t="str">
        <f t="shared" si="1"/>
        <v/>
      </c>
      <c r="N24" s="47">
        <v>17</v>
      </c>
      <c r="O24" s="52"/>
      <c r="P24" s="53"/>
      <c r="Q24" s="56"/>
      <c r="R24" s="68"/>
      <c r="S24" s="69"/>
      <c r="T24" s="148">
        <v>9</v>
      </c>
      <c r="U24" s="52"/>
      <c r="V24" s="53"/>
      <c r="W24" s="56"/>
      <c r="X24" s="54"/>
      <c r="Y24" s="35"/>
      <c r="AA24" s="58" t="str">
        <f t="shared" si="2"/>
        <v/>
      </c>
      <c r="AB24" s="58" t="str">
        <f t="shared" si="2"/>
        <v/>
      </c>
      <c r="AC24" s="44"/>
      <c r="AD24" s="58" t="str">
        <f t="shared" si="3"/>
        <v/>
      </c>
      <c r="AE24" s="58" t="str">
        <f t="shared" si="3"/>
        <v/>
      </c>
    </row>
    <row r="25" spans="1:31" ht="22.5" customHeight="1">
      <c r="A25" s="47">
        <v>18</v>
      </c>
      <c r="B25" s="5" ph="1"/>
      <c r="C25" s="6" ph="1"/>
      <c r="D25" s="7"/>
      <c r="E25" s="8"/>
      <c r="F25" s="32" t="str">
        <f t="shared" si="0"/>
        <v/>
      </c>
      <c r="G25" s="149"/>
      <c r="H25" s="14" ph="1"/>
      <c r="I25" s="15" ph="1"/>
      <c r="J25" s="16"/>
      <c r="K25" s="17"/>
      <c r="L25" s="36" t="str">
        <f t="shared" si="1"/>
        <v/>
      </c>
      <c r="N25" s="47">
        <v>18</v>
      </c>
      <c r="O25" s="52"/>
      <c r="P25" s="53"/>
      <c r="Q25" s="56"/>
      <c r="R25" s="68"/>
      <c r="S25" s="69"/>
      <c r="T25" s="149"/>
      <c r="U25" s="59"/>
      <c r="V25" s="60"/>
      <c r="W25" s="61"/>
      <c r="X25" s="62"/>
      <c r="Y25" s="36"/>
      <c r="AA25" s="58" t="str">
        <f t="shared" si="2"/>
        <v/>
      </c>
      <c r="AB25" s="58" t="str">
        <f t="shared" si="2"/>
        <v/>
      </c>
      <c r="AC25" s="44"/>
      <c r="AD25" s="58" t="str">
        <f t="shared" si="3"/>
        <v/>
      </c>
      <c r="AE25" s="58" t="str">
        <f t="shared" si="3"/>
        <v/>
      </c>
    </row>
    <row r="26" spans="1:31" ht="22.5" customHeight="1">
      <c r="A26" s="47">
        <v>19</v>
      </c>
      <c r="B26" s="5" ph="1"/>
      <c r="C26" s="6" ph="1"/>
      <c r="D26" s="7"/>
      <c r="E26" s="8"/>
      <c r="F26" s="32" t="str">
        <f t="shared" si="0"/>
        <v/>
      </c>
      <c r="G26" s="148">
        <v>10</v>
      </c>
      <c r="H26" s="5" ph="1"/>
      <c r="I26" s="6" ph="1"/>
      <c r="J26" s="7"/>
      <c r="K26" s="13"/>
      <c r="L26" s="35" t="str">
        <f t="shared" si="1"/>
        <v/>
      </c>
      <c r="N26" s="47">
        <v>19</v>
      </c>
      <c r="O26" s="52"/>
      <c r="P26" s="53"/>
      <c r="Q26" s="56"/>
      <c r="R26" s="68"/>
      <c r="S26" s="69"/>
      <c r="T26" s="148">
        <v>10</v>
      </c>
      <c r="U26" s="52"/>
      <c r="V26" s="53"/>
      <c r="W26" s="56"/>
      <c r="X26" s="54"/>
      <c r="Y26" s="35"/>
      <c r="AA26" s="58" t="str">
        <f t="shared" si="2"/>
        <v/>
      </c>
      <c r="AB26" s="58" t="str">
        <f t="shared" si="2"/>
        <v/>
      </c>
      <c r="AC26" s="44"/>
      <c r="AD26" s="58" t="str">
        <f t="shared" si="3"/>
        <v/>
      </c>
      <c r="AE26" s="58" t="str">
        <f t="shared" si="3"/>
        <v/>
      </c>
    </row>
    <row r="27" spans="1:31" ht="22.5" customHeight="1" thickBot="1">
      <c r="A27" s="47">
        <v>20</v>
      </c>
      <c r="B27" s="1" ph="1"/>
      <c r="C27" s="2" ph="1"/>
      <c r="D27" s="3"/>
      <c r="E27" s="4"/>
      <c r="F27" s="31" t="str">
        <f t="shared" si="0"/>
        <v/>
      </c>
      <c r="G27" s="155"/>
      <c r="H27" s="18" ph="1"/>
      <c r="I27" s="19" ph="1"/>
      <c r="J27" s="20"/>
      <c r="K27" s="21"/>
      <c r="L27" s="37" t="str">
        <f t="shared" si="1"/>
        <v/>
      </c>
      <c r="N27" s="75">
        <v>20</v>
      </c>
      <c r="O27" s="76"/>
      <c r="P27" s="77"/>
      <c r="Q27" s="78"/>
      <c r="R27" s="79"/>
      <c r="S27" s="80"/>
      <c r="T27" s="155"/>
      <c r="U27" s="71"/>
      <c r="V27" s="72"/>
      <c r="W27" s="73"/>
      <c r="X27" s="74"/>
      <c r="Y27" s="37"/>
      <c r="AA27" s="58" t="str">
        <f t="shared" si="2"/>
        <v/>
      </c>
      <c r="AB27" s="58" t="str">
        <f t="shared" si="2"/>
        <v/>
      </c>
      <c r="AC27" s="44"/>
      <c r="AD27" s="58" t="str">
        <f t="shared" si="3"/>
        <v/>
      </c>
      <c r="AE27" s="58" t="str">
        <f t="shared" si="3"/>
        <v/>
      </c>
    </row>
    <row r="28" spans="1:31" ht="22.5" customHeight="1">
      <c r="A28" s="81">
        <v>21</v>
      </c>
      <c r="B28" s="26" ph="1"/>
      <c r="C28" s="27" ph="1"/>
      <c r="D28" s="28"/>
      <c r="E28" s="30"/>
      <c r="F28" s="33" t="str">
        <f t="shared" si="0"/>
        <v/>
      </c>
      <c r="G28" s="148">
        <v>11</v>
      </c>
      <c r="H28" s="5" ph="1"/>
      <c r="I28" s="6" ph="1"/>
      <c r="J28" s="7"/>
      <c r="K28" s="13"/>
      <c r="L28" s="35" t="str">
        <f t="shared" si="1"/>
        <v/>
      </c>
      <c r="N28" s="158" t="s">
        <v>32</v>
      </c>
      <c r="O28" s="158"/>
      <c r="P28" s="158"/>
      <c r="Q28" s="158"/>
      <c r="R28" s="158"/>
      <c r="S28" s="158"/>
      <c r="T28" s="148">
        <v>11</v>
      </c>
      <c r="U28" s="52"/>
      <c r="V28" s="53"/>
      <c r="W28" s="56"/>
      <c r="X28" s="54"/>
      <c r="Y28" s="35"/>
      <c r="AA28" s="58" t="str">
        <f t="shared" si="2"/>
        <v/>
      </c>
      <c r="AB28" s="58" t="str">
        <f t="shared" si="2"/>
        <v/>
      </c>
      <c r="AC28" s="44"/>
      <c r="AD28" s="58" t="str">
        <f t="shared" si="3"/>
        <v/>
      </c>
      <c r="AE28" s="58" t="str">
        <f t="shared" si="3"/>
        <v/>
      </c>
    </row>
    <row r="29" spans="1:31" ht="22.5" customHeight="1">
      <c r="A29" s="47">
        <v>22</v>
      </c>
      <c r="B29" s="1" ph="1"/>
      <c r="C29" s="2" ph="1"/>
      <c r="D29" s="3"/>
      <c r="E29" s="4"/>
      <c r="F29" s="31" t="str">
        <f t="shared" si="0"/>
        <v/>
      </c>
      <c r="G29" s="149"/>
      <c r="H29" s="14" ph="1"/>
      <c r="I29" s="15" ph="1"/>
      <c r="J29" s="16"/>
      <c r="K29" s="17"/>
      <c r="L29" s="36" t="str">
        <f t="shared" si="1"/>
        <v/>
      </c>
      <c r="N29" s="158"/>
      <c r="O29" s="158"/>
      <c r="P29" s="158"/>
      <c r="Q29" s="158"/>
      <c r="R29" s="158"/>
      <c r="S29" s="158"/>
      <c r="T29" s="149"/>
      <c r="U29" s="59"/>
      <c r="V29" s="60"/>
      <c r="W29" s="61"/>
      <c r="X29" s="62"/>
      <c r="Y29" s="36"/>
      <c r="AA29" s="58" t="str">
        <f t="shared" si="2"/>
        <v/>
      </c>
      <c r="AB29" s="58" t="str">
        <f t="shared" si="2"/>
        <v/>
      </c>
      <c r="AC29" s="44"/>
      <c r="AD29" s="58" t="str">
        <f t="shared" si="3"/>
        <v/>
      </c>
      <c r="AE29" s="58" t="str">
        <f t="shared" si="3"/>
        <v/>
      </c>
    </row>
    <row r="30" spans="1:31" ht="22.5" customHeight="1">
      <c r="A30" s="81">
        <v>23</v>
      </c>
      <c r="B30" s="26" ph="1"/>
      <c r="C30" s="27" ph="1"/>
      <c r="D30" s="28"/>
      <c r="E30" s="30"/>
      <c r="F30" s="33" t="str">
        <f t="shared" si="0"/>
        <v/>
      </c>
      <c r="G30" s="148">
        <v>12</v>
      </c>
      <c r="H30" s="5" ph="1"/>
      <c r="I30" s="6" ph="1"/>
      <c r="J30" s="7"/>
      <c r="K30" s="13"/>
      <c r="L30" s="35" t="str">
        <f t="shared" si="1"/>
        <v/>
      </c>
      <c r="N30" s="164" t="s">
        <v>5</v>
      </c>
      <c r="O30" s="164"/>
      <c r="P30" s="82"/>
      <c r="T30" s="148">
        <v>12</v>
      </c>
      <c r="U30" s="52"/>
      <c r="V30" s="53"/>
      <c r="W30" s="56"/>
      <c r="X30" s="54"/>
      <c r="Y30" s="35"/>
      <c r="AA30" s="58" t="str">
        <f t="shared" si="2"/>
        <v/>
      </c>
      <c r="AB30" s="58" t="str">
        <f t="shared" si="2"/>
        <v/>
      </c>
      <c r="AC30" s="44"/>
      <c r="AD30" s="58" t="str">
        <f t="shared" si="3"/>
        <v/>
      </c>
      <c r="AE30" s="58" t="str">
        <f t="shared" si="3"/>
        <v/>
      </c>
    </row>
    <row r="31" spans="1:31" ht="22.5" customHeight="1" thickBot="1">
      <c r="A31" s="47">
        <v>24</v>
      </c>
      <c r="B31" s="1" ph="1"/>
      <c r="C31" s="2" ph="1"/>
      <c r="D31" s="3"/>
      <c r="E31" s="4"/>
      <c r="F31" s="31" t="str">
        <f t="shared" si="0"/>
        <v/>
      </c>
      <c r="G31" s="149"/>
      <c r="H31" s="14" ph="1"/>
      <c r="I31" s="15" ph="1"/>
      <c r="J31" s="16"/>
      <c r="K31" s="17"/>
      <c r="L31" s="36" t="str">
        <f t="shared" si="1"/>
        <v/>
      </c>
      <c r="N31" s="159" t="s">
        <v>10</v>
      </c>
      <c r="O31" s="159"/>
      <c r="P31" s="160">
        <f>700*COUNTA(O8:O27,U8:U31)</f>
        <v>5600</v>
      </c>
      <c r="Q31" s="161"/>
      <c r="R31" s="83"/>
      <c r="T31" s="154"/>
      <c r="U31" s="84"/>
      <c r="V31" s="85"/>
      <c r="W31" s="86"/>
      <c r="X31" s="87"/>
      <c r="Y31" s="39"/>
      <c r="AA31" s="58" t="str">
        <f t="shared" si="2"/>
        <v/>
      </c>
      <c r="AB31" s="58" t="str">
        <f t="shared" si="2"/>
        <v/>
      </c>
      <c r="AC31" s="44"/>
      <c r="AD31" s="58" t="str">
        <f t="shared" si="3"/>
        <v/>
      </c>
      <c r="AE31" s="58" t="str">
        <f t="shared" si="3"/>
        <v/>
      </c>
    </row>
    <row r="32" spans="1:31" ht="22.5" customHeight="1">
      <c r="A32" s="81">
        <v>25</v>
      </c>
      <c r="B32" s="26" ph="1"/>
      <c r="C32" s="27" ph="1"/>
      <c r="D32" s="28"/>
      <c r="E32" s="30"/>
      <c r="F32" s="33" t="str">
        <f t="shared" si="0"/>
        <v/>
      </c>
      <c r="G32" s="148">
        <v>13</v>
      </c>
      <c r="H32" s="5" ph="1"/>
      <c r="I32" s="6" ph="1"/>
      <c r="J32" s="7"/>
      <c r="K32" s="13"/>
      <c r="L32" s="35" t="str">
        <f t="shared" si="1"/>
        <v/>
      </c>
      <c r="N32" s="150" t="str">
        <f>COUNTA(O8:O27,U8:U31)&amp;"名"</f>
        <v>8名</v>
      </c>
      <c r="O32" s="151"/>
      <c r="P32" s="162"/>
      <c r="Q32" s="163"/>
      <c r="R32" s="83"/>
      <c r="S32" s="82" t="s">
        <v>4</v>
      </c>
      <c r="AA32" s="58" t="str">
        <f t="shared" si="2"/>
        <v/>
      </c>
      <c r="AB32" s="58" t="str">
        <f t="shared" si="2"/>
        <v/>
      </c>
      <c r="AC32" s="44"/>
      <c r="AD32" s="58" t="str">
        <f t="shared" si="3"/>
        <v/>
      </c>
      <c r="AE32" s="58" t="str">
        <f t="shared" si="3"/>
        <v/>
      </c>
    </row>
    <row r="33" spans="1:31" ht="22.5" customHeight="1" thickBot="1">
      <c r="A33" s="75">
        <v>26</v>
      </c>
      <c r="B33" s="9" ph="1"/>
      <c r="C33" s="10" ph="1"/>
      <c r="D33" s="11"/>
      <c r="E33" s="12"/>
      <c r="F33" s="34" t="str">
        <f t="shared" si="0"/>
        <v/>
      </c>
      <c r="G33" s="149"/>
      <c r="H33" s="14" ph="1"/>
      <c r="I33" s="15" ph="1"/>
      <c r="J33" s="16"/>
      <c r="K33" s="17"/>
      <c r="L33" s="36" t="str">
        <f t="shared" si="1"/>
        <v/>
      </c>
      <c r="N33" s="152"/>
      <c r="O33" s="152"/>
      <c r="P33" s="88"/>
      <c r="Q33" s="88"/>
      <c r="R33" s="88"/>
      <c r="AA33" s="58" t="str">
        <f t="shared" si="2"/>
        <v/>
      </c>
      <c r="AB33" s="58" t="str">
        <f t="shared" si="2"/>
        <v/>
      </c>
      <c r="AC33" s="44"/>
      <c r="AD33" s="58" t="str">
        <f t="shared" si="3"/>
        <v/>
      </c>
      <c r="AE33" s="58" t="str">
        <f t="shared" si="3"/>
        <v/>
      </c>
    </row>
    <row r="34" spans="1:31" ht="23.25" customHeight="1">
      <c r="A34" s="175" t="s">
        <v>203</v>
      </c>
      <c r="B34" s="176"/>
      <c r="C34" s="176"/>
      <c r="D34" s="176"/>
      <c r="E34" s="176"/>
      <c r="F34" s="200"/>
      <c r="G34" s="155">
        <v>14</v>
      </c>
      <c r="H34" s="26" ph="1"/>
      <c r="I34" s="27" ph="1"/>
      <c r="J34" s="28"/>
      <c r="K34" s="29"/>
      <c r="L34" s="38" t="str">
        <f t="shared" si="1"/>
        <v/>
      </c>
      <c r="N34" s="89"/>
      <c r="O34" s="89"/>
      <c r="P34" s="88"/>
      <c r="Q34" s="88"/>
      <c r="R34" s="88"/>
      <c r="AA34" s="44"/>
      <c r="AB34" s="44"/>
      <c r="AC34" s="44"/>
      <c r="AD34" s="58" t="str">
        <f t="shared" si="3"/>
        <v/>
      </c>
      <c r="AE34" s="58" t="str">
        <f t="shared" si="3"/>
        <v/>
      </c>
    </row>
    <row r="35" spans="1:31" ht="23.25" customHeight="1" thickBot="1">
      <c r="A35" s="164" t="s">
        <v>5</v>
      </c>
      <c r="B35" s="164"/>
      <c r="C35" s="88"/>
      <c r="D35" s="88"/>
      <c r="E35" s="88"/>
      <c r="G35" s="154"/>
      <c r="H35" s="22" ph="1"/>
      <c r="I35" s="23" ph="1"/>
      <c r="J35" s="24"/>
      <c r="K35" s="25"/>
      <c r="L35" s="39" t="str">
        <f t="shared" si="1"/>
        <v/>
      </c>
      <c r="N35" s="89"/>
      <c r="O35" s="89"/>
      <c r="P35" s="88"/>
      <c r="Q35" s="88"/>
      <c r="R35" s="88"/>
      <c r="AA35" s="44"/>
      <c r="AB35" s="44"/>
      <c r="AC35" s="44"/>
      <c r="AD35" s="58" t="str">
        <f t="shared" si="3"/>
        <v/>
      </c>
      <c r="AE35" s="58" t="str">
        <f t="shared" si="3"/>
        <v/>
      </c>
    </row>
    <row r="36" spans="1:31" ht="23.25" customHeight="1">
      <c r="A36" s="159" t="s">
        <v>200</v>
      </c>
      <c r="B36" s="159"/>
      <c r="C36" s="197">
        <f>700*(COUNTA(B8:B33,H8:H35))</f>
        <v>0</v>
      </c>
      <c r="D36" s="197"/>
      <c r="F36" s="82" t="s">
        <v>6</v>
      </c>
      <c r="R36" s="82" t="s">
        <v>6</v>
      </c>
    </row>
    <row r="37" spans="1:31" ht="23.25" customHeight="1">
      <c r="A37" s="198" t="str">
        <f>COUNTA(B8:B33,H8:H35)&amp;"　　名"</f>
        <v>0　　名</v>
      </c>
      <c r="B37" s="199"/>
      <c r="C37" s="197"/>
      <c r="D37" s="197"/>
      <c r="E37" s="43" t="s">
        <v>4</v>
      </c>
      <c r="F37" s="215"/>
      <c r="G37" s="215"/>
      <c r="H37" s="215"/>
      <c r="I37" s="90" t="s">
        <v>197</v>
      </c>
      <c r="J37" s="216"/>
      <c r="K37" s="216"/>
      <c r="L37" s="216"/>
      <c r="R37" s="82">
        <f>G37</f>
        <v>0</v>
      </c>
      <c r="V37" s="153"/>
      <c r="W37" s="153"/>
      <c r="X37" s="153"/>
    </row>
    <row r="38" spans="1:31">
      <c r="E38" s="82"/>
      <c r="F38" s="82"/>
    </row>
    <row r="39" spans="1:31">
      <c r="E39" s="82"/>
      <c r="F39" s="82"/>
    </row>
    <row r="40" spans="1:31">
      <c r="D40" s="82"/>
      <c r="E40" s="82"/>
      <c r="F40" s="82"/>
    </row>
  </sheetData>
  <sheetProtection sheet="1" selectLockedCells="1"/>
  <mergeCells count="80">
    <mergeCell ref="V37:X37"/>
    <mergeCell ref="T18:T19"/>
    <mergeCell ref="T20:T21"/>
    <mergeCell ref="T22:T23"/>
    <mergeCell ref="T24:T25"/>
    <mergeCell ref="T26:T27"/>
    <mergeCell ref="T8:T9"/>
    <mergeCell ref="T10:T11"/>
    <mergeCell ref="T12:T13"/>
    <mergeCell ref="T14:T15"/>
    <mergeCell ref="T16:T17"/>
    <mergeCell ref="N5:Y5"/>
    <mergeCell ref="N6:S6"/>
    <mergeCell ref="T6:Y6"/>
    <mergeCell ref="O7:P7"/>
    <mergeCell ref="R7:S7"/>
    <mergeCell ref="U7:V7"/>
    <mergeCell ref="X7:Y7"/>
    <mergeCell ref="J37:L37"/>
    <mergeCell ref="N28:S29"/>
    <mergeCell ref="T28:T29"/>
    <mergeCell ref="N30:O30"/>
    <mergeCell ref="T30:T31"/>
    <mergeCell ref="N31:O31"/>
    <mergeCell ref="P31:Q32"/>
    <mergeCell ref="N32:O32"/>
    <mergeCell ref="N33:O33"/>
    <mergeCell ref="A1:H1"/>
    <mergeCell ref="J1:K1"/>
    <mergeCell ref="A2:B2"/>
    <mergeCell ref="C2:F2"/>
    <mergeCell ref="G2:H2"/>
    <mergeCell ref="G28:G29"/>
    <mergeCell ref="G32:G33"/>
    <mergeCell ref="A35:B35"/>
    <mergeCell ref="G24:G25"/>
    <mergeCell ref="B7:C7"/>
    <mergeCell ref="G8:G9"/>
    <mergeCell ref="G16:G17"/>
    <mergeCell ref="G18:G19"/>
    <mergeCell ref="G12:G13"/>
    <mergeCell ref="G14:G15"/>
    <mergeCell ref="G10:G11"/>
    <mergeCell ref="E7:F7"/>
    <mergeCell ref="A34:F34"/>
    <mergeCell ref="G34:G35"/>
    <mergeCell ref="A3:B3"/>
    <mergeCell ref="C3:F3"/>
    <mergeCell ref="E4:F4"/>
    <mergeCell ref="G4:L4"/>
    <mergeCell ref="A4:B4"/>
    <mergeCell ref="A36:B36"/>
    <mergeCell ref="C36:D37"/>
    <mergeCell ref="A37:B37"/>
    <mergeCell ref="I2:L2"/>
    <mergeCell ref="I3:L3"/>
    <mergeCell ref="G26:G27"/>
    <mergeCell ref="G20:G21"/>
    <mergeCell ref="G22:G23"/>
    <mergeCell ref="A5:L5"/>
    <mergeCell ref="F37:H37"/>
    <mergeCell ref="G30:G31"/>
    <mergeCell ref="A6:F6"/>
    <mergeCell ref="G6:L6"/>
    <mergeCell ref="H7:I7"/>
    <mergeCell ref="K7:L7"/>
    <mergeCell ref="G3:H3"/>
    <mergeCell ref="V3:Y3"/>
    <mergeCell ref="N4:O4"/>
    <mergeCell ref="R4:S4"/>
    <mergeCell ref="W1:X1"/>
    <mergeCell ref="N2:O2"/>
    <mergeCell ref="P2:S2"/>
    <mergeCell ref="T2:U2"/>
    <mergeCell ref="V2:Y2"/>
    <mergeCell ref="T4:Y4"/>
    <mergeCell ref="N1:U1"/>
    <mergeCell ref="N3:O3"/>
    <mergeCell ref="P3:S3"/>
    <mergeCell ref="T3:U3"/>
  </mergeCells>
  <phoneticPr fontId="1" alignment="center"/>
  <conditionalFormatting sqref="L1 I2:L3 V2:Y3 C3:F3 C4 B8:E33 H8:K35 F37 J37">
    <cfRule type="cellIs" dxfId="0" priority="3" operator="equal">
      <formula>""</formula>
    </cfRule>
  </conditionalFormatting>
  <dataValidations count="3">
    <dataValidation type="list" allowBlank="1" showInputMessage="1" showErrorMessage="1" sqref="Y24:Y31 S24:S27" xr:uid="{234B3836-2C80-4671-AD10-2A0D7EE8EFA1}">
      <formula1>$S$8</formula1>
    </dataValidation>
    <dataValidation type="list" allowBlank="1" showInputMessage="1" showErrorMessage="1" sqref="X24:X31 R24:R27 E8:E33 K8:K35" xr:uid="{DA416A02-B68F-4CEE-AF88-372D58691F92}">
      <formula1>"○"</formula1>
    </dataValidation>
    <dataValidation type="custom" allowBlank="1" showInputMessage="1" showErrorMessage="1" error="スペースが入力されています" sqref="B8:C33 H8:I35" xr:uid="{B3CB55B4-5F8D-48B6-8623-1E19D866795D}">
      <formula1>AND(ISERROR(FIND("　",B8)),ISERROR(FIND(" ",B8)))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6" orientation="portrait" r:id="rId1"/>
  <headerFooter alignWithMargins="0"/>
  <colBreaks count="1" manualBreakCount="1">
    <brk id="1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6"/>
  <sheetViews>
    <sheetView workbookViewId="0"/>
  </sheetViews>
  <sheetFormatPr defaultRowHeight="13.5"/>
  <cols>
    <col min="1" max="1" width="8.375" style="92" bestFit="1" customWidth="1"/>
    <col min="2" max="2" width="12.75" style="92" bestFit="1" customWidth="1"/>
    <col min="3" max="3" width="3.625" style="92" customWidth="1"/>
    <col min="4" max="4" width="9" style="92"/>
    <col min="5" max="5" width="8.625" style="92" customWidth="1"/>
    <col min="6" max="6" width="8.625" style="91" customWidth="1"/>
    <col min="7" max="7" width="6.625" style="91" customWidth="1"/>
    <col min="8" max="8" width="3.625" style="91" customWidth="1"/>
    <col min="9" max="9" width="9" style="92"/>
    <col min="10" max="11" width="8.625" style="92" customWidth="1"/>
    <col min="12" max="13" width="6.625" style="91" customWidth="1"/>
    <col min="14" max="14" width="8.625" style="92" customWidth="1"/>
    <col min="15" max="15" width="3.625" style="92" customWidth="1"/>
    <col min="16" max="16" width="9" style="92"/>
    <col min="17" max="18" width="8.625" style="92" customWidth="1"/>
    <col min="19" max="19" width="6.625" style="91" customWidth="1"/>
    <col min="20" max="20" width="3.625" style="91" customWidth="1"/>
    <col min="21" max="21" width="9" style="92"/>
    <col min="22" max="23" width="8.625" style="92" customWidth="1"/>
    <col min="24" max="25" width="6.625" style="91" customWidth="1"/>
    <col min="26" max="28" width="9" style="92"/>
    <col min="29" max="29" width="27.625" style="92" bestFit="1" customWidth="1"/>
    <col min="30" max="30" width="13" style="92" bestFit="1" customWidth="1"/>
    <col min="31" max="31" width="9" style="91"/>
    <col min="32" max="16384" width="9" style="92"/>
  </cols>
  <sheetData>
    <row r="1" spans="1:31">
      <c r="A1" s="91" t="s">
        <v>11</v>
      </c>
      <c r="B1" s="91">
        <f>IF(男子!$L$1&lt;&gt;"",男子!$L$1,女子!$L$1)</f>
        <v>0</v>
      </c>
      <c r="D1" s="93" t="s">
        <v>181</v>
      </c>
      <c r="E1" s="93" t="s">
        <v>178</v>
      </c>
      <c r="F1" s="93" t="s">
        <v>180</v>
      </c>
      <c r="G1" s="93" t="s">
        <v>179</v>
      </c>
      <c r="I1" s="93" t="s">
        <v>182</v>
      </c>
      <c r="J1" s="93" t="s">
        <v>183</v>
      </c>
      <c r="K1" s="93" t="s">
        <v>184</v>
      </c>
      <c r="L1" s="93" t="s">
        <v>185</v>
      </c>
      <c r="M1" s="93" t="s">
        <v>186</v>
      </c>
      <c r="O1" s="92" t="str">
        <f>IF(P1="同姓",男子!J7,"")</f>
        <v/>
      </c>
      <c r="P1" s="94" t="s">
        <v>187</v>
      </c>
      <c r="Q1" s="94" t="s">
        <v>188</v>
      </c>
      <c r="R1" s="94" t="s">
        <v>189</v>
      </c>
      <c r="S1" s="94" t="s">
        <v>190</v>
      </c>
      <c r="U1" s="94" t="s">
        <v>191</v>
      </c>
      <c r="V1" s="94" t="s">
        <v>192</v>
      </c>
      <c r="W1" s="94" t="s">
        <v>193</v>
      </c>
      <c r="X1" s="95" t="s">
        <v>194</v>
      </c>
      <c r="Y1" s="95" t="s">
        <v>195</v>
      </c>
      <c r="AB1" s="91" t="s">
        <v>29</v>
      </c>
      <c r="AC1" s="91" t="s">
        <v>30</v>
      </c>
      <c r="AE1" s="91" t="s">
        <v>31</v>
      </c>
    </row>
    <row r="2" spans="1:31" ht="13.5" customHeight="1">
      <c r="A2" s="91" t="s">
        <v>30</v>
      </c>
      <c r="B2" s="91" t="e">
        <f>VLOOKUP(B1,AB2:AE46,2)</f>
        <v>#N/A</v>
      </c>
      <c r="C2" s="92">
        <v>1</v>
      </c>
      <c r="D2" s="91" t="str">
        <f>IF(E2=0,"",$B$3)</f>
        <v/>
      </c>
      <c r="E2" s="91">
        <f>IF(男子!$AA8="",0,男子!$AA8)</f>
        <v>0</v>
      </c>
      <c r="F2" s="91" t="str">
        <f>IF(男子!$F8="同姓",男子!$C8,"")</f>
        <v/>
      </c>
      <c r="G2" s="91" t="str">
        <f>男子!$F8</f>
        <v/>
      </c>
      <c r="H2" s="96">
        <v>1</v>
      </c>
      <c r="I2" s="91" t="str">
        <f>IF(J2=0,"",$B$3)</f>
        <v/>
      </c>
      <c r="J2" s="91">
        <f>IF(AND(男子!$AD8="",男子!$AD9=""),0,男子!$AD8&amp;"・"&amp;男子!$AD9)</f>
        <v>0</v>
      </c>
      <c r="K2" s="91" t="str">
        <f>IF(L2="同姓",男子!$I8,"")&amp;"・"&amp;IF(M2="同姓",男子!$I9,"")</f>
        <v>・</v>
      </c>
      <c r="L2" s="91" t="str">
        <f>男子!$L8</f>
        <v/>
      </c>
      <c r="M2" s="91" t="str">
        <f>男子!$L9</f>
        <v/>
      </c>
      <c r="O2" s="92">
        <v>1</v>
      </c>
      <c r="P2" s="91" t="str">
        <f>IF(Q2=0,"",$B$3)</f>
        <v/>
      </c>
      <c r="Q2" s="91">
        <f>IF(女子!$AA8="",0,女子!$AA8)</f>
        <v>0</v>
      </c>
      <c r="R2" s="91" t="str">
        <f>IF(女子!$F8="同姓",女子!$C8,"")</f>
        <v/>
      </c>
      <c r="S2" s="91" t="str">
        <f>女子!$F8</f>
        <v/>
      </c>
      <c r="T2" s="96">
        <v>1</v>
      </c>
      <c r="U2" s="91" t="str">
        <f>IF(V2=0,"",$B$3)</f>
        <v/>
      </c>
      <c r="V2" s="91">
        <f>IF(AND(女子!$AD8="",女子!$AD9=""),0,女子!$AD8&amp;"・"&amp;女子!$AD9)</f>
        <v>0</v>
      </c>
      <c r="W2" s="91" t="str">
        <f>IF(X2="同姓",女子!$I8,"")&amp;"・"&amp;IF(Y2="同姓",女子!$I9,"")</f>
        <v>・</v>
      </c>
      <c r="X2" s="91" t="str">
        <f>女子!$L8</f>
        <v/>
      </c>
      <c r="Y2" s="91" t="str">
        <f>女子!$L9</f>
        <v/>
      </c>
      <c r="AB2" s="96">
        <v>1</v>
      </c>
      <c r="AC2" s="92" t="s">
        <v>36</v>
      </c>
      <c r="AD2" s="92" t="s">
        <v>37</v>
      </c>
      <c r="AE2" s="91" t="s">
        <v>133</v>
      </c>
    </row>
    <row r="3" spans="1:31">
      <c r="A3" s="91" t="s">
        <v>35</v>
      </c>
      <c r="B3" s="91" t="e">
        <f>VLOOKUP(B1,AB2:AE46,4)</f>
        <v>#N/A</v>
      </c>
      <c r="C3" s="92">
        <v>2</v>
      </c>
      <c r="D3" s="91" t="str">
        <f t="shared" ref="D3:D27" si="0">IF(E3=0,"",$B$3)</f>
        <v/>
      </c>
      <c r="E3" s="91">
        <f>IF(男子!AA9="",0,男子!AA9)</f>
        <v>0</v>
      </c>
      <c r="F3" s="91" t="str">
        <f>IF(男子!$F9="同姓",男子!$C9,"")</f>
        <v/>
      </c>
      <c r="G3" s="91" t="str">
        <f>男子!$F9</f>
        <v/>
      </c>
      <c r="H3" s="96">
        <v>2</v>
      </c>
      <c r="I3" s="91" t="str">
        <f t="shared" ref="I3:I15" si="1">IF(J3=0,"",$B$3)</f>
        <v/>
      </c>
      <c r="J3" s="91">
        <f>IF(AND(男子!$AD10="",男子!$AD11=""),0,男子!$AD10&amp;"・"&amp;男子!$AD11)</f>
        <v>0</v>
      </c>
      <c r="K3" s="91" t="str">
        <f>IF(L3="同姓",男子!$I10,"")&amp;"・"&amp;IF(M3="同姓",男子!$I11,"")</f>
        <v>・</v>
      </c>
      <c r="L3" s="91" t="str">
        <f>男子!$L10</f>
        <v/>
      </c>
      <c r="M3" s="91" t="str">
        <f>男子!$L11</f>
        <v/>
      </c>
      <c r="O3" s="92">
        <v>2</v>
      </c>
      <c r="P3" s="91" t="str">
        <f t="shared" ref="P3:P27" si="2">IF(Q3=0,"",$B$3)</f>
        <v/>
      </c>
      <c r="Q3" s="91">
        <f>IF(女子!$AA9="",0,女子!$AA9)</f>
        <v>0</v>
      </c>
      <c r="R3" s="91" t="str">
        <f>IF(女子!$F9="同姓",女子!$C9,"")</f>
        <v/>
      </c>
      <c r="S3" s="91" t="str">
        <f>女子!$F9</f>
        <v/>
      </c>
      <c r="T3" s="96">
        <v>2</v>
      </c>
      <c r="U3" s="91" t="str">
        <f t="shared" ref="U3:U15" si="3">IF(V3=0,"",$B$3)</f>
        <v/>
      </c>
      <c r="V3" s="91">
        <f>IF(AND(女子!$AD10="",女子!$AD11=""),0,女子!$AD10&amp;"・"&amp;女子!$AD11)</f>
        <v>0</v>
      </c>
      <c r="W3" s="91" t="str">
        <f>IF(X3="同姓",女子!$I10,"")&amp;"・"&amp;IF(Y3="同姓",女子!$I11,"")</f>
        <v>・</v>
      </c>
      <c r="X3" s="91" t="str">
        <f>女子!$L10</f>
        <v/>
      </c>
      <c r="Y3" s="91" t="str">
        <f>女子!$L11</f>
        <v/>
      </c>
      <c r="AB3" s="96">
        <v>2</v>
      </c>
      <c r="AC3" s="92" t="s">
        <v>38</v>
      </c>
      <c r="AD3" s="92" t="s">
        <v>39</v>
      </c>
      <c r="AE3" s="91" t="s">
        <v>134</v>
      </c>
    </row>
    <row r="4" spans="1:31">
      <c r="C4" s="92">
        <v>3</v>
      </c>
      <c r="D4" s="91" t="str">
        <f t="shared" si="0"/>
        <v/>
      </c>
      <c r="E4" s="91">
        <f>IF(男子!AA10="",0,男子!AA10)</f>
        <v>0</v>
      </c>
      <c r="F4" s="91" t="str">
        <f>IF(男子!$F10="同姓",男子!$C10,"")</f>
        <v/>
      </c>
      <c r="G4" s="91" t="str">
        <f>男子!$F10</f>
        <v/>
      </c>
      <c r="H4" s="96">
        <v>3</v>
      </c>
      <c r="I4" s="91" t="str">
        <f t="shared" si="1"/>
        <v/>
      </c>
      <c r="J4" s="91">
        <f>IF(AND(男子!$AD12="",男子!$AD13=""),0,男子!$AD12&amp;"・"&amp;男子!$AD13)</f>
        <v>0</v>
      </c>
      <c r="K4" s="91" t="str">
        <f>IF(L4="同姓",男子!$I12,"")&amp;"・"&amp;IF(M4="同姓",男子!$I13,"")</f>
        <v>・</v>
      </c>
      <c r="L4" s="91" t="str">
        <f>男子!$L12</f>
        <v/>
      </c>
      <c r="M4" s="91" t="str">
        <f>男子!$L13</f>
        <v/>
      </c>
      <c r="O4" s="92">
        <v>3</v>
      </c>
      <c r="P4" s="91" t="str">
        <f t="shared" si="2"/>
        <v/>
      </c>
      <c r="Q4" s="91">
        <f>IF(女子!$AA10="",0,女子!$AA10)</f>
        <v>0</v>
      </c>
      <c r="R4" s="91" t="str">
        <f>IF(女子!$F10="同姓",女子!$C10,"")</f>
        <v/>
      </c>
      <c r="S4" s="91" t="str">
        <f>女子!$F10</f>
        <v/>
      </c>
      <c r="T4" s="96">
        <v>3</v>
      </c>
      <c r="U4" s="91" t="str">
        <f t="shared" si="3"/>
        <v/>
      </c>
      <c r="V4" s="91">
        <f>IF(AND(女子!$AD12="",女子!$AD13=""),0,女子!$AD12&amp;"・"&amp;女子!$AD13)</f>
        <v>0</v>
      </c>
      <c r="W4" s="91" t="str">
        <f>IF(X4="同姓",女子!$I12,"")&amp;"・"&amp;IF(Y4="同姓",女子!$I13,"")</f>
        <v>・</v>
      </c>
      <c r="X4" s="91" t="str">
        <f>女子!$L12</f>
        <v/>
      </c>
      <c r="Y4" s="91" t="str">
        <f>女子!$L13</f>
        <v/>
      </c>
      <c r="AB4" s="96">
        <v>3</v>
      </c>
      <c r="AC4" s="92" t="s">
        <v>40</v>
      </c>
      <c r="AD4" s="92" t="s">
        <v>41</v>
      </c>
      <c r="AE4" s="91" t="s">
        <v>158</v>
      </c>
    </row>
    <row r="5" spans="1:31">
      <c r="C5" s="92">
        <v>4</v>
      </c>
      <c r="D5" s="91" t="str">
        <f t="shared" si="0"/>
        <v/>
      </c>
      <c r="E5" s="91">
        <f>IF(男子!AA11="",0,男子!AA11)</f>
        <v>0</v>
      </c>
      <c r="F5" s="91" t="str">
        <f>IF(男子!$F11="同姓",男子!$C11,"")</f>
        <v/>
      </c>
      <c r="G5" s="91" t="str">
        <f>男子!$F11</f>
        <v/>
      </c>
      <c r="H5" s="96">
        <v>4</v>
      </c>
      <c r="I5" s="91" t="str">
        <f t="shared" si="1"/>
        <v/>
      </c>
      <c r="J5" s="91">
        <f>IF(AND(男子!$AD14="",男子!$AD15=""),0,男子!$AD14&amp;"・"&amp;男子!$AD15)</f>
        <v>0</v>
      </c>
      <c r="K5" s="91" t="str">
        <f>IF(L5="同姓",男子!$I14,"")&amp;"・"&amp;IF(M5="同姓",男子!$I15,"")</f>
        <v>・</v>
      </c>
      <c r="L5" s="91" t="str">
        <f>男子!$L14</f>
        <v/>
      </c>
      <c r="M5" s="91" t="str">
        <f>男子!$L15</f>
        <v/>
      </c>
      <c r="O5" s="92">
        <v>4</v>
      </c>
      <c r="P5" s="91" t="str">
        <f t="shared" si="2"/>
        <v/>
      </c>
      <c r="Q5" s="91">
        <f>IF(女子!$AA11="",0,女子!$AA11)</f>
        <v>0</v>
      </c>
      <c r="R5" s="91" t="str">
        <f>IF(女子!$F11="同姓",女子!$C11,"")</f>
        <v/>
      </c>
      <c r="S5" s="91" t="str">
        <f>女子!$F11</f>
        <v/>
      </c>
      <c r="T5" s="96">
        <v>4</v>
      </c>
      <c r="U5" s="91" t="str">
        <f t="shared" si="3"/>
        <v/>
      </c>
      <c r="V5" s="91">
        <f>IF(AND(女子!$AD14="",女子!$AD15=""),0,女子!$AD14&amp;"・"&amp;女子!$AD15)</f>
        <v>0</v>
      </c>
      <c r="W5" s="91" t="str">
        <f>IF(X5="同姓",女子!$I14,"")&amp;"・"&amp;IF(Y5="同姓",女子!$I15,"")</f>
        <v>・</v>
      </c>
      <c r="X5" s="91" t="str">
        <f>女子!$L14</f>
        <v/>
      </c>
      <c r="Y5" s="91" t="str">
        <f>女子!$L15</f>
        <v/>
      </c>
      <c r="AB5" s="96">
        <v>4</v>
      </c>
      <c r="AC5" s="92" t="s">
        <v>42</v>
      </c>
      <c r="AD5" s="92" t="s">
        <v>43</v>
      </c>
      <c r="AE5" s="91" t="s">
        <v>159</v>
      </c>
    </row>
    <row r="6" spans="1:31">
      <c r="C6" s="92">
        <v>5</v>
      </c>
      <c r="D6" s="91" t="str">
        <f t="shared" si="0"/>
        <v/>
      </c>
      <c r="E6" s="91">
        <f>IF(男子!AA12="",0,男子!AA12)</f>
        <v>0</v>
      </c>
      <c r="F6" s="91" t="str">
        <f>IF(男子!$F12="同姓",男子!$C12,"")</f>
        <v/>
      </c>
      <c r="G6" s="91" t="str">
        <f>男子!$F12</f>
        <v/>
      </c>
      <c r="H6" s="96">
        <v>5</v>
      </c>
      <c r="I6" s="91" t="str">
        <f t="shared" si="1"/>
        <v/>
      </c>
      <c r="J6" s="91">
        <f>IF(AND(男子!$AD16="",男子!$AD17=""),0,男子!$AD16&amp;"・"&amp;男子!$AD17)</f>
        <v>0</v>
      </c>
      <c r="K6" s="91" t="str">
        <f>IF(L6="同姓",男子!$I16,"")&amp;"・"&amp;IF(M6="同姓",男子!$I17,"")</f>
        <v>・</v>
      </c>
      <c r="L6" s="91" t="str">
        <f>男子!$L16</f>
        <v/>
      </c>
      <c r="M6" s="91" t="str">
        <f>男子!$L17</f>
        <v/>
      </c>
      <c r="O6" s="92">
        <v>5</v>
      </c>
      <c r="P6" s="91" t="str">
        <f t="shared" si="2"/>
        <v/>
      </c>
      <c r="Q6" s="91">
        <f>IF(女子!$AA12="",0,女子!$AA12)</f>
        <v>0</v>
      </c>
      <c r="R6" s="91" t="str">
        <f>IF(女子!$F12="同姓",女子!$C12,"")</f>
        <v/>
      </c>
      <c r="S6" s="91" t="str">
        <f>女子!$F12</f>
        <v/>
      </c>
      <c r="T6" s="96">
        <v>5</v>
      </c>
      <c r="U6" s="91" t="str">
        <f t="shared" si="3"/>
        <v/>
      </c>
      <c r="V6" s="91">
        <f>IF(AND(女子!$AD16="",女子!$AD17=""),0,女子!$AD16&amp;"・"&amp;女子!$AD17)</f>
        <v>0</v>
      </c>
      <c r="W6" s="91" t="str">
        <f>IF(X6="同姓",女子!$I16,"")&amp;"・"&amp;IF(Y6="同姓",女子!$I17,"")</f>
        <v>・</v>
      </c>
      <c r="X6" s="91" t="str">
        <f>女子!$L16</f>
        <v/>
      </c>
      <c r="Y6" s="91" t="str">
        <f>女子!$L17</f>
        <v/>
      </c>
      <c r="AB6" s="96">
        <v>5</v>
      </c>
      <c r="AC6" s="92" t="s">
        <v>44</v>
      </c>
      <c r="AD6" s="92" t="s">
        <v>45</v>
      </c>
      <c r="AE6" s="91" t="s">
        <v>160</v>
      </c>
    </row>
    <row r="7" spans="1:31">
      <c r="C7" s="92">
        <v>6</v>
      </c>
      <c r="D7" s="91" t="str">
        <f t="shared" si="0"/>
        <v/>
      </c>
      <c r="E7" s="91">
        <f>IF(男子!AA13="",0,男子!AA13)</f>
        <v>0</v>
      </c>
      <c r="F7" s="91" t="str">
        <f>IF(男子!$F13="同姓",男子!$C13,"")</f>
        <v/>
      </c>
      <c r="G7" s="91" t="str">
        <f>男子!$F13</f>
        <v/>
      </c>
      <c r="H7" s="96">
        <v>6</v>
      </c>
      <c r="I7" s="91" t="str">
        <f t="shared" si="1"/>
        <v/>
      </c>
      <c r="J7" s="91">
        <f>IF(AND(男子!$AD18="",男子!$AD19=""),0,男子!$AD18&amp;"・"&amp;男子!$AD19)</f>
        <v>0</v>
      </c>
      <c r="K7" s="91" t="str">
        <f>IF(L7="同姓",男子!$I18,"")&amp;"・"&amp;IF(M7="同姓",男子!$I19,"")</f>
        <v>・</v>
      </c>
      <c r="L7" s="91" t="str">
        <f>男子!$L18</f>
        <v/>
      </c>
      <c r="M7" s="91" t="str">
        <f>男子!$L19</f>
        <v/>
      </c>
      <c r="O7" s="92">
        <v>6</v>
      </c>
      <c r="P7" s="91" t="str">
        <f t="shared" si="2"/>
        <v/>
      </c>
      <c r="Q7" s="91">
        <f>IF(女子!$AA13="",0,女子!$AA13)</f>
        <v>0</v>
      </c>
      <c r="R7" s="91" t="str">
        <f>IF(女子!$F13="同姓",女子!$C13,"")</f>
        <v/>
      </c>
      <c r="S7" s="91" t="str">
        <f>女子!$F13</f>
        <v/>
      </c>
      <c r="T7" s="96">
        <v>6</v>
      </c>
      <c r="U7" s="91" t="str">
        <f t="shared" si="3"/>
        <v/>
      </c>
      <c r="V7" s="91">
        <f>IF(AND(女子!$AD18="",女子!$AD19=""),0,女子!$AD18&amp;"・"&amp;女子!$AD19)</f>
        <v>0</v>
      </c>
      <c r="W7" s="91" t="str">
        <f>IF(X7="同姓",女子!$I18,"")&amp;"・"&amp;IF(Y7="同姓",女子!$I19,"")</f>
        <v>・</v>
      </c>
      <c r="X7" s="91" t="str">
        <f>女子!$L18</f>
        <v/>
      </c>
      <c r="Y7" s="91" t="str">
        <f>女子!$L19</f>
        <v/>
      </c>
      <c r="AB7" s="96">
        <v>6</v>
      </c>
      <c r="AC7" s="92" t="s">
        <v>46</v>
      </c>
      <c r="AD7" s="92" t="s">
        <v>47</v>
      </c>
      <c r="AE7" s="91" t="s">
        <v>161</v>
      </c>
    </row>
    <row r="8" spans="1:31">
      <c r="C8" s="92">
        <v>7</v>
      </c>
      <c r="D8" s="91" t="str">
        <f t="shared" si="0"/>
        <v/>
      </c>
      <c r="E8" s="91">
        <f>IF(男子!AA14="",0,男子!AA14)</f>
        <v>0</v>
      </c>
      <c r="F8" s="91" t="str">
        <f>IF(男子!$F14="同姓",男子!$C14,"")</f>
        <v/>
      </c>
      <c r="G8" s="91" t="str">
        <f>男子!$F14</f>
        <v/>
      </c>
      <c r="H8" s="96">
        <v>7</v>
      </c>
      <c r="I8" s="91" t="str">
        <f t="shared" si="1"/>
        <v/>
      </c>
      <c r="J8" s="91">
        <f>IF(AND(男子!$AD20="",男子!$AD21=""),0,男子!$AD20&amp;"・"&amp;男子!$AD21)</f>
        <v>0</v>
      </c>
      <c r="K8" s="91" t="str">
        <f>IF(L8="同姓",男子!$I20,"")&amp;"・"&amp;IF(M8="同姓",男子!$I21,"")</f>
        <v>・</v>
      </c>
      <c r="L8" s="91" t="str">
        <f>男子!$L20</f>
        <v/>
      </c>
      <c r="M8" s="91" t="str">
        <f>男子!$L21</f>
        <v/>
      </c>
      <c r="O8" s="92">
        <v>7</v>
      </c>
      <c r="P8" s="91" t="str">
        <f t="shared" si="2"/>
        <v/>
      </c>
      <c r="Q8" s="91">
        <f>IF(女子!$AA14="",0,女子!$AA14)</f>
        <v>0</v>
      </c>
      <c r="R8" s="91" t="str">
        <f>IF(女子!$F14="同姓",女子!$C14,"")</f>
        <v/>
      </c>
      <c r="S8" s="91" t="str">
        <f>女子!$F14</f>
        <v/>
      </c>
      <c r="T8" s="96">
        <v>7</v>
      </c>
      <c r="U8" s="91" t="str">
        <f t="shared" si="3"/>
        <v/>
      </c>
      <c r="V8" s="91">
        <f>IF(AND(女子!$AD20="",女子!$AD21=""),0,女子!$AD20&amp;"・"&amp;女子!$AD21)</f>
        <v>0</v>
      </c>
      <c r="W8" s="91" t="str">
        <f>IF(X8="同姓",女子!$I20,"")&amp;"・"&amp;IF(Y8="同姓",女子!$I21,"")</f>
        <v>・</v>
      </c>
      <c r="X8" s="91" t="str">
        <f>女子!$L20</f>
        <v/>
      </c>
      <c r="Y8" s="91" t="str">
        <f>女子!$L21</f>
        <v/>
      </c>
      <c r="AB8" s="96">
        <v>7</v>
      </c>
      <c r="AC8" s="92" t="s">
        <v>48</v>
      </c>
      <c r="AD8" s="92" t="s">
        <v>49</v>
      </c>
      <c r="AE8" s="91" t="s">
        <v>162</v>
      </c>
    </row>
    <row r="9" spans="1:31">
      <c r="C9" s="92">
        <v>8</v>
      </c>
      <c r="D9" s="91" t="str">
        <f t="shared" si="0"/>
        <v/>
      </c>
      <c r="E9" s="91">
        <f>IF(男子!AA15="",0,男子!AA15)</f>
        <v>0</v>
      </c>
      <c r="F9" s="91" t="str">
        <f>IF(男子!$F15="同姓",男子!$C15,"")</f>
        <v/>
      </c>
      <c r="G9" s="91" t="str">
        <f>男子!$F15</f>
        <v/>
      </c>
      <c r="H9" s="96">
        <v>8</v>
      </c>
      <c r="I9" s="91" t="str">
        <f t="shared" si="1"/>
        <v/>
      </c>
      <c r="J9" s="91">
        <f>IF(AND(男子!$AD22="",男子!$AD23=""),0,男子!$AD22&amp;"・"&amp;男子!$AD23)</f>
        <v>0</v>
      </c>
      <c r="K9" s="91" t="str">
        <f>IF(L9="同姓",男子!$I22,"")&amp;"・"&amp;IF(M9="同姓",男子!$I23,"")</f>
        <v>・</v>
      </c>
      <c r="L9" s="91" t="str">
        <f>男子!$L22</f>
        <v/>
      </c>
      <c r="M9" s="91" t="str">
        <f>男子!$L23</f>
        <v/>
      </c>
      <c r="O9" s="92">
        <v>8</v>
      </c>
      <c r="P9" s="91" t="str">
        <f t="shared" si="2"/>
        <v/>
      </c>
      <c r="Q9" s="91">
        <f>IF(女子!$AA15="",0,女子!$AA15)</f>
        <v>0</v>
      </c>
      <c r="R9" s="91" t="str">
        <f>IF(女子!$F15="同姓",女子!$C15,"")</f>
        <v/>
      </c>
      <c r="S9" s="91" t="str">
        <f>女子!$F15</f>
        <v/>
      </c>
      <c r="T9" s="96">
        <v>8</v>
      </c>
      <c r="U9" s="91" t="str">
        <f t="shared" si="3"/>
        <v/>
      </c>
      <c r="V9" s="91">
        <f>IF(AND(女子!$AD22="",女子!$AD23=""),0,女子!$AD22&amp;"・"&amp;女子!$AD23)</f>
        <v>0</v>
      </c>
      <c r="W9" s="91" t="str">
        <f>IF(X9="同姓",女子!$I22,"")&amp;"・"&amp;IF(Y9="同姓",女子!$I23,"")</f>
        <v>・</v>
      </c>
      <c r="X9" s="91" t="str">
        <f>女子!$L22</f>
        <v/>
      </c>
      <c r="Y9" s="91" t="str">
        <f>女子!$L23</f>
        <v/>
      </c>
      <c r="AB9" s="96">
        <v>8</v>
      </c>
      <c r="AC9" s="92" t="s">
        <v>50</v>
      </c>
      <c r="AD9" s="92" t="s">
        <v>51</v>
      </c>
      <c r="AE9" s="91" t="s">
        <v>135</v>
      </c>
    </row>
    <row r="10" spans="1:31">
      <c r="C10" s="92">
        <v>9</v>
      </c>
      <c r="D10" s="91" t="str">
        <f t="shared" si="0"/>
        <v/>
      </c>
      <c r="E10" s="91">
        <f>IF(男子!AA16="",0,男子!AA16)</f>
        <v>0</v>
      </c>
      <c r="F10" s="91" t="str">
        <f>IF(男子!$F16="同姓",男子!$C16,"")</f>
        <v/>
      </c>
      <c r="G10" s="91" t="str">
        <f>男子!$F16</f>
        <v/>
      </c>
      <c r="H10" s="96">
        <v>9</v>
      </c>
      <c r="I10" s="91" t="str">
        <f t="shared" si="1"/>
        <v/>
      </c>
      <c r="J10" s="91">
        <f>IF(AND(男子!$AD24="",男子!$AD25=""),0,男子!$AD24&amp;"・"&amp;男子!$AD25)</f>
        <v>0</v>
      </c>
      <c r="K10" s="91" t="str">
        <f>IF(L10="同姓",男子!$I24,"")&amp;"・"&amp;IF(M10="同姓",男子!$I25,"")</f>
        <v>・</v>
      </c>
      <c r="L10" s="91" t="str">
        <f>男子!$L24</f>
        <v/>
      </c>
      <c r="M10" s="91" t="str">
        <f>男子!$L25</f>
        <v/>
      </c>
      <c r="O10" s="92">
        <v>9</v>
      </c>
      <c r="P10" s="91" t="str">
        <f t="shared" si="2"/>
        <v/>
      </c>
      <c r="Q10" s="91">
        <f>IF(女子!$AA16="",0,女子!$AA16)</f>
        <v>0</v>
      </c>
      <c r="R10" s="91" t="str">
        <f>IF(女子!$F16="同姓",女子!$C16,"")</f>
        <v/>
      </c>
      <c r="S10" s="91" t="str">
        <f>女子!$F16</f>
        <v/>
      </c>
      <c r="T10" s="96">
        <v>9</v>
      </c>
      <c r="U10" s="91" t="str">
        <f t="shared" si="3"/>
        <v/>
      </c>
      <c r="V10" s="91">
        <f>IF(AND(女子!$AD24="",女子!$AD25=""),0,女子!$AD24&amp;"・"&amp;女子!$AD25)</f>
        <v>0</v>
      </c>
      <c r="W10" s="91" t="str">
        <f>IF(X10="同姓",女子!$I24,"")&amp;"・"&amp;IF(Y10="同姓",女子!$I25,"")</f>
        <v>・</v>
      </c>
      <c r="X10" s="91" t="str">
        <f>女子!$L24</f>
        <v/>
      </c>
      <c r="Y10" s="91" t="str">
        <f>女子!$L25</f>
        <v/>
      </c>
      <c r="AB10" s="96">
        <v>9</v>
      </c>
      <c r="AC10" s="92" t="s">
        <v>52</v>
      </c>
      <c r="AD10" s="92" t="s">
        <v>53</v>
      </c>
      <c r="AE10" s="91" t="s">
        <v>136</v>
      </c>
    </row>
    <row r="11" spans="1:31">
      <c r="C11" s="92">
        <v>10</v>
      </c>
      <c r="D11" s="91" t="str">
        <f t="shared" si="0"/>
        <v/>
      </c>
      <c r="E11" s="91">
        <f>IF(男子!AA17="",0,男子!AA17)</f>
        <v>0</v>
      </c>
      <c r="F11" s="91" t="str">
        <f>IF(男子!$F17="同姓",男子!$C17,"")</f>
        <v/>
      </c>
      <c r="G11" s="91" t="str">
        <f>男子!$F17</f>
        <v/>
      </c>
      <c r="H11" s="96">
        <v>10</v>
      </c>
      <c r="I11" s="91" t="str">
        <f t="shared" si="1"/>
        <v/>
      </c>
      <c r="J11" s="91">
        <f>IF(AND(男子!$AD26="",男子!$AD27=""),0,男子!$AD26&amp;"・"&amp;男子!$AD27)</f>
        <v>0</v>
      </c>
      <c r="K11" s="91" t="str">
        <f>IF(L11="同姓",男子!$I26,"")&amp;"・"&amp;IF(M11="同姓",男子!$I27,"")</f>
        <v>・</v>
      </c>
      <c r="L11" s="91" t="str">
        <f>男子!$L26</f>
        <v/>
      </c>
      <c r="M11" s="91" t="str">
        <f>男子!$L27</f>
        <v/>
      </c>
      <c r="O11" s="92">
        <v>10</v>
      </c>
      <c r="P11" s="91" t="str">
        <f t="shared" si="2"/>
        <v/>
      </c>
      <c r="Q11" s="91">
        <f>IF(女子!$AA17="",0,女子!$AA17)</f>
        <v>0</v>
      </c>
      <c r="R11" s="91" t="str">
        <f>IF(女子!$F17="同姓",女子!$C17,"")</f>
        <v/>
      </c>
      <c r="S11" s="91" t="str">
        <f>女子!$F17</f>
        <v/>
      </c>
      <c r="T11" s="96">
        <v>10</v>
      </c>
      <c r="U11" s="91" t="str">
        <f t="shared" si="3"/>
        <v/>
      </c>
      <c r="V11" s="91">
        <f>IF(AND(女子!$AD26="",女子!$AD27=""),0,女子!$AD26&amp;"・"&amp;女子!$AD27)</f>
        <v>0</v>
      </c>
      <c r="W11" s="91" t="str">
        <f>IF(X11="同姓",女子!$I26,"")&amp;"・"&amp;IF(Y11="同姓",女子!$I27,"")</f>
        <v>・</v>
      </c>
      <c r="X11" s="91" t="str">
        <f>女子!$L26</f>
        <v/>
      </c>
      <c r="Y11" s="91" t="str">
        <f>女子!$L27</f>
        <v/>
      </c>
      <c r="AB11" s="96">
        <v>10</v>
      </c>
      <c r="AC11" s="92" t="s">
        <v>54</v>
      </c>
      <c r="AD11" s="92" t="s">
        <v>55</v>
      </c>
      <c r="AE11" s="91" t="s">
        <v>137</v>
      </c>
    </row>
    <row r="12" spans="1:31">
      <c r="C12" s="92">
        <v>11</v>
      </c>
      <c r="D12" s="91" t="str">
        <f t="shared" si="0"/>
        <v/>
      </c>
      <c r="E12" s="91">
        <f>IF(男子!AA18="",0,男子!AA18)</f>
        <v>0</v>
      </c>
      <c r="F12" s="91" t="str">
        <f>IF(男子!$F18="同姓",男子!$C18,"")</f>
        <v/>
      </c>
      <c r="G12" s="91" t="str">
        <f>男子!$F18</f>
        <v/>
      </c>
      <c r="H12" s="96">
        <v>11</v>
      </c>
      <c r="I12" s="91" t="str">
        <f t="shared" si="1"/>
        <v/>
      </c>
      <c r="J12" s="91">
        <f>IF(AND(男子!$AD28="",男子!$AD29=""),0,男子!$AD28&amp;"・"&amp;男子!$AD29)</f>
        <v>0</v>
      </c>
      <c r="K12" s="91" t="str">
        <f>IF(L12="同姓",男子!$I28,"")&amp;"・"&amp;IF(M12="同姓",男子!$I29,"")</f>
        <v>・</v>
      </c>
      <c r="L12" s="91" t="str">
        <f>男子!$L28</f>
        <v/>
      </c>
      <c r="M12" s="91" t="str">
        <f>男子!$L29</f>
        <v/>
      </c>
      <c r="O12" s="92">
        <v>11</v>
      </c>
      <c r="P12" s="91" t="str">
        <f t="shared" si="2"/>
        <v/>
      </c>
      <c r="Q12" s="91">
        <f>IF(女子!$AA18="",0,女子!$AA18)</f>
        <v>0</v>
      </c>
      <c r="R12" s="91" t="str">
        <f>IF(女子!$F18="同姓",女子!$C18,"")</f>
        <v/>
      </c>
      <c r="S12" s="91" t="str">
        <f>女子!$F18</f>
        <v/>
      </c>
      <c r="T12" s="96">
        <v>11</v>
      </c>
      <c r="U12" s="91" t="str">
        <f t="shared" si="3"/>
        <v/>
      </c>
      <c r="V12" s="91">
        <f>IF(AND(女子!$AD28="",女子!$AD29=""),0,女子!$AD28&amp;"・"&amp;女子!$AD29)</f>
        <v>0</v>
      </c>
      <c r="W12" s="91" t="str">
        <f>IF(X12="同姓",女子!$I28,"")&amp;"・"&amp;IF(Y12="同姓",女子!$I29,"")</f>
        <v>・</v>
      </c>
      <c r="X12" s="91" t="str">
        <f>女子!$L28</f>
        <v/>
      </c>
      <c r="Y12" s="91" t="str">
        <f>女子!$L29</f>
        <v/>
      </c>
      <c r="AB12" s="96">
        <v>11</v>
      </c>
      <c r="AC12" s="92" t="s">
        <v>56</v>
      </c>
      <c r="AD12" s="92" t="s">
        <v>57</v>
      </c>
      <c r="AE12" s="91" t="s">
        <v>138</v>
      </c>
    </row>
    <row r="13" spans="1:31">
      <c r="C13" s="92">
        <v>12</v>
      </c>
      <c r="D13" s="91" t="str">
        <f t="shared" si="0"/>
        <v/>
      </c>
      <c r="E13" s="91">
        <f>IF(男子!AA19="",0,男子!AA19)</f>
        <v>0</v>
      </c>
      <c r="F13" s="91" t="str">
        <f>IF(男子!$F19="同姓",男子!$C19,"")</f>
        <v/>
      </c>
      <c r="G13" s="91" t="str">
        <f>男子!$F19</f>
        <v/>
      </c>
      <c r="H13" s="96">
        <v>12</v>
      </c>
      <c r="I13" s="91" t="str">
        <f t="shared" si="1"/>
        <v/>
      </c>
      <c r="J13" s="91">
        <f>IF(AND(男子!$AD30="",男子!$AD31=""),0,男子!$AD30&amp;"・"&amp;男子!$AD31)</f>
        <v>0</v>
      </c>
      <c r="K13" s="91" t="str">
        <f>IF(L13="同姓",男子!$I30,"")&amp;"・"&amp;IF(M13="同姓",男子!$I31,"")</f>
        <v>・</v>
      </c>
      <c r="L13" s="91" t="str">
        <f>男子!$L30</f>
        <v/>
      </c>
      <c r="M13" s="91" t="str">
        <f>男子!$L31</f>
        <v/>
      </c>
      <c r="O13" s="92">
        <v>12</v>
      </c>
      <c r="P13" s="91" t="str">
        <f t="shared" si="2"/>
        <v/>
      </c>
      <c r="Q13" s="91">
        <f>IF(女子!$AA19="",0,女子!$AA19)</f>
        <v>0</v>
      </c>
      <c r="R13" s="91" t="str">
        <f>IF(女子!$F19="同姓",女子!$C19,"")</f>
        <v/>
      </c>
      <c r="S13" s="91" t="str">
        <f>女子!$F19</f>
        <v/>
      </c>
      <c r="T13" s="96">
        <v>12</v>
      </c>
      <c r="U13" s="91" t="str">
        <f t="shared" si="3"/>
        <v/>
      </c>
      <c r="V13" s="91">
        <f>IF(AND(女子!$AD30="",女子!$AD31=""),0,女子!$AD30&amp;"・"&amp;女子!$AD31)</f>
        <v>0</v>
      </c>
      <c r="W13" s="91" t="str">
        <f>IF(X13="同姓",女子!$I30,"")&amp;"・"&amp;IF(Y13="同姓",女子!$I31,"")</f>
        <v>・</v>
      </c>
      <c r="X13" s="91" t="str">
        <f>女子!$L30</f>
        <v/>
      </c>
      <c r="Y13" s="91" t="str">
        <f>女子!$L31</f>
        <v/>
      </c>
      <c r="AB13" s="96">
        <v>12</v>
      </c>
      <c r="AC13" s="92" t="s">
        <v>58</v>
      </c>
      <c r="AD13" s="92" t="s">
        <v>59</v>
      </c>
      <c r="AE13" s="91" t="s">
        <v>163</v>
      </c>
    </row>
    <row r="14" spans="1:31">
      <c r="C14" s="92">
        <v>13</v>
      </c>
      <c r="D14" s="91" t="str">
        <f t="shared" si="0"/>
        <v/>
      </c>
      <c r="E14" s="91">
        <f>IF(男子!AA20="",0,男子!AA20)</f>
        <v>0</v>
      </c>
      <c r="F14" s="91" t="str">
        <f>IF(男子!$F20="同姓",男子!$C20,"")</f>
        <v/>
      </c>
      <c r="G14" s="91" t="str">
        <f>男子!$F20</f>
        <v/>
      </c>
      <c r="H14" s="96">
        <v>13</v>
      </c>
      <c r="I14" s="91" t="str">
        <f t="shared" si="1"/>
        <v/>
      </c>
      <c r="J14" s="91">
        <f>IF(AND(男子!$AD32="",男子!$AD33=""),0,男子!$AD32&amp;"・"&amp;男子!$AD33)</f>
        <v>0</v>
      </c>
      <c r="K14" s="91" t="str">
        <f>IF(L14="同姓",男子!$I32,"")&amp;"・"&amp;IF(M14="同姓",男子!$I31,"")</f>
        <v>・</v>
      </c>
      <c r="L14" s="91" t="str">
        <f>男子!$L32</f>
        <v/>
      </c>
      <c r="M14" s="91" t="str">
        <f>男子!$L33</f>
        <v/>
      </c>
      <c r="O14" s="92">
        <v>13</v>
      </c>
      <c r="P14" s="91" t="str">
        <f t="shared" si="2"/>
        <v/>
      </c>
      <c r="Q14" s="91">
        <f>IF(女子!$AA20="",0,女子!$AA20)</f>
        <v>0</v>
      </c>
      <c r="R14" s="91" t="str">
        <f>IF(女子!$F20="同姓",女子!$C20,"")</f>
        <v/>
      </c>
      <c r="S14" s="91" t="str">
        <f>女子!$F20</f>
        <v/>
      </c>
      <c r="T14" s="96">
        <v>13</v>
      </c>
      <c r="U14" s="91" t="str">
        <f t="shared" si="3"/>
        <v/>
      </c>
      <c r="V14" s="91">
        <f>IF(AND(女子!$AD32="",女子!$AD33=""),0,女子!$AD32&amp;"・"&amp;女子!$AD33)</f>
        <v>0</v>
      </c>
      <c r="W14" s="91" t="str">
        <f>IF(X14="同姓",女子!$I32,"")&amp;"・"&amp;IF(Y14="同姓",女子!$I31,"")</f>
        <v>・</v>
      </c>
      <c r="X14" s="91" t="str">
        <f>女子!$L32</f>
        <v/>
      </c>
      <c r="Y14" s="91" t="str">
        <f>女子!$L33</f>
        <v/>
      </c>
      <c r="AB14" s="96">
        <v>13</v>
      </c>
      <c r="AC14" s="92" t="s">
        <v>60</v>
      </c>
      <c r="AD14" s="92" t="s">
        <v>61</v>
      </c>
      <c r="AE14" s="91" t="s">
        <v>139</v>
      </c>
    </row>
    <row r="15" spans="1:31">
      <c r="C15" s="92">
        <v>14</v>
      </c>
      <c r="D15" s="91" t="str">
        <f t="shared" si="0"/>
        <v/>
      </c>
      <c r="E15" s="91">
        <f>IF(男子!AA21="",0,男子!AA21)</f>
        <v>0</v>
      </c>
      <c r="F15" s="91" t="str">
        <f>IF(男子!$F21="同姓",男子!$C21,"")</f>
        <v/>
      </c>
      <c r="G15" s="91" t="str">
        <f>男子!$F21</f>
        <v/>
      </c>
      <c r="H15" s="96">
        <v>14</v>
      </c>
      <c r="I15" s="91" t="str">
        <f t="shared" si="1"/>
        <v/>
      </c>
      <c r="J15" s="91">
        <f>IF(AND(男子!$AD34="",男子!$AD35=""),0,男子!$AD34&amp;"・"&amp;男子!$AD35)</f>
        <v>0</v>
      </c>
      <c r="K15" s="91" t="str">
        <f>IF(L15="同姓",男子!$I34,"")&amp;"・"&amp;IF(M15="同姓",男子!$I33,"")</f>
        <v>・</v>
      </c>
      <c r="L15" s="91" t="str">
        <f>男子!$L34</f>
        <v/>
      </c>
      <c r="M15" s="91" t="str">
        <f>男子!$L35</f>
        <v/>
      </c>
      <c r="O15" s="92">
        <v>14</v>
      </c>
      <c r="P15" s="91" t="str">
        <f t="shared" si="2"/>
        <v/>
      </c>
      <c r="Q15" s="91">
        <f>IF(女子!$AA21="",0,女子!$AA21)</f>
        <v>0</v>
      </c>
      <c r="R15" s="91" t="str">
        <f>IF(女子!$F21="同姓",女子!$C21,"")</f>
        <v/>
      </c>
      <c r="S15" s="91" t="str">
        <f>女子!$F21</f>
        <v/>
      </c>
      <c r="T15" s="96">
        <v>14</v>
      </c>
      <c r="U15" s="91" t="str">
        <f t="shared" si="3"/>
        <v/>
      </c>
      <c r="V15" s="91">
        <f>IF(AND(女子!$AD34="",女子!$AD35=""),0,女子!$AD34&amp;"・"&amp;女子!$AD35)</f>
        <v>0</v>
      </c>
      <c r="W15" s="91" t="str">
        <f>IF(X15="同姓",女子!$I34,"")&amp;"・"&amp;IF(Y15="同姓",女子!$I33,"")</f>
        <v>・</v>
      </c>
      <c r="X15" s="91" t="str">
        <f>女子!$L34</f>
        <v/>
      </c>
      <c r="Y15" s="91" t="str">
        <f>女子!$L35</f>
        <v/>
      </c>
      <c r="AB15" s="96">
        <v>14</v>
      </c>
      <c r="AC15" s="92" t="s">
        <v>62</v>
      </c>
      <c r="AD15" s="92" t="s">
        <v>63</v>
      </c>
      <c r="AE15" s="91" t="s">
        <v>140</v>
      </c>
    </row>
    <row r="16" spans="1:31">
      <c r="C16" s="92">
        <v>15</v>
      </c>
      <c r="D16" s="91" t="str">
        <f t="shared" si="0"/>
        <v/>
      </c>
      <c r="E16" s="91">
        <f>IF(男子!AA22="",0,男子!AA22)</f>
        <v>0</v>
      </c>
      <c r="F16" s="91" t="str">
        <f>IF(男子!$F22="同姓",男子!$C22,"")</f>
        <v/>
      </c>
      <c r="G16" s="91" t="str">
        <f>男子!$F22</f>
        <v/>
      </c>
      <c r="H16" s="96"/>
      <c r="I16" s="91"/>
      <c r="J16" s="96"/>
      <c r="K16" s="96"/>
      <c r="O16" s="92">
        <v>15</v>
      </c>
      <c r="P16" s="91" t="str">
        <f t="shared" si="2"/>
        <v/>
      </c>
      <c r="Q16" s="91">
        <f>IF(女子!$AA22="",0,女子!$AA22)</f>
        <v>0</v>
      </c>
      <c r="R16" s="91" t="str">
        <f>IF(女子!$F22="同姓",女子!$C22,"")</f>
        <v/>
      </c>
      <c r="S16" s="91" t="str">
        <f>女子!$F22</f>
        <v/>
      </c>
      <c r="T16" s="96"/>
      <c r="U16" s="96"/>
      <c r="V16" s="96"/>
      <c r="W16" s="96"/>
      <c r="AB16" s="96">
        <v>15</v>
      </c>
      <c r="AC16" s="92" t="s">
        <v>64</v>
      </c>
      <c r="AD16" s="92" t="s">
        <v>65</v>
      </c>
      <c r="AE16" s="91" t="s">
        <v>141</v>
      </c>
    </row>
    <row r="17" spans="3:31">
      <c r="C17" s="92">
        <v>16</v>
      </c>
      <c r="D17" s="91" t="str">
        <f t="shared" si="0"/>
        <v/>
      </c>
      <c r="E17" s="91">
        <f>IF(男子!AA23="",0,男子!AA23)</f>
        <v>0</v>
      </c>
      <c r="F17" s="91" t="str">
        <f>IF(男子!$F23="同姓",男子!$C23,"")</f>
        <v/>
      </c>
      <c r="G17" s="91" t="str">
        <f>男子!$F23</f>
        <v/>
      </c>
      <c r="H17" s="96"/>
      <c r="I17" s="91"/>
      <c r="J17" s="96"/>
      <c r="K17" s="96"/>
      <c r="O17" s="92">
        <v>16</v>
      </c>
      <c r="P17" s="91" t="str">
        <f t="shared" si="2"/>
        <v/>
      </c>
      <c r="Q17" s="91">
        <f>IF(女子!$AA23="",0,女子!$AA23)</f>
        <v>0</v>
      </c>
      <c r="R17" s="91" t="str">
        <f>IF(女子!$F23="同姓",女子!$C23,"")</f>
        <v/>
      </c>
      <c r="S17" s="91" t="str">
        <f>女子!$F23</f>
        <v/>
      </c>
      <c r="T17" s="96"/>
      <c r="U17" s="96"/>
      <c r="V17" s="96"/>
      <c r="W17" s="96"/>
      <c r="AB17" s="96">
        <v>16</v>
      </c>
      <c r="AC17" s="92" t="s">
        <v>66</v>
      </c>
      <c r="AD17" s="92" t="s">
        <v>67</v>
      </c>
      <c r="AE17" s="91" t="s">
        <v>142</v>
      </c>
    </row>
    <row r="18" spans="3:31">
      <c r="C18" s="92">
        <v>17</v>
      </c>
      <c r="D18" s="91" t="str">
        <f t="shared" si="0"/>
        <v/>
      </c>
      <c r="E18" s="91">
        <f>IF(男子!AA24="",0,男子!AA24)</f>
        <v>0</v>
      </c>
      <c r="F18" s="91" t="str">
        <f>IF(男子!$F24="同姓",男子!$C24,"")</f>
        <v/>
      </c>
      <c r="G18" s="91" t="str">
        <f>男子!$F24</f>
        <v/>
      </c>
      <c r="H18" s="96"/>
      <c r="I18" s="91"/>
      <c r="J18" s="96"/>
      <c r="K18" s="96"/>
      <c r="O18" s="92">
        <v>17</v>
      </c>
      <c r="P18" s="91" t="str">
        <f t="shared" si="2"/>
        <v/>
      </c>
      <c r="Q18" s="91">
        <f>IF(女子!$AA24="",0,女子!$AA24)</f>
        <v>0</v>
      </c>
      <c r="R18" s="91" t="str">
        <f>IF(女子!$F24="同姓",女子!$C24,"")</f>
        <v/>
      </c>
      <c r="S18" s="91" t="str">
        <f>女子!$F24</f>
        <v/>
      </c>
      <c r="T18" s="96"/>
      <c r="U18" s="96"/>
      <c r="V18" s="96"/>
      <c r="W18" s="96"/>
      <c r="AB18" s="96">
        <v>17</v>
      </c>
      <c r="AC18" s="92" t="s">
        <v>68</v>
      </c>
      <c r="AD18" s="92" t="s">
        <v>69</v>
      </c>
      <c r="AE18" s="91" t="s">
        <v>164</v>
      </c>
    </row>
    <row r="19" spans="3:31">
      <c r="C19" s="92">
        <v>18</v>
      </c>
      <c r="D19" s="91" t="str">
        <f t="shared" si="0"/>
        <v/>
      </c>
      <c r="E19" s="91">
        <f>IF(男子!AA25="",0,男子!AA25)</f>
        <v>0</v>
      </c>
      <c r="F19" s="91" t="str">
        <f>IF(男子!$F25="同姓",男子!$C25,"")</f>
        <v/>
      </c>
      <c r="G19" s="91" t="str">
        <f>男子!$F25</f>
        <v/>
      </c>
      <c r="H19" s="96"/>
      <c r="I19" s="91"/>
      <c r="J19" s="96"/>
      <c r="K19" s="96"/>
      <c r="O19" s="92">
        <v>18</v>
      </c>
      <c r="P19" s="91" t="str">
        <f t="shared" si="2"/>
        <v/>
      </c>
      <c r="Q19" s="91">
        <f>IF(女子!$AA25="",0,女子!$AA25)</f>
        <v>0</v>
      </c>
      <c r="R19" s="91" t="str">
        <f>IF(女子!$F25="同姓",女子!$C25,"")</f>
        <v/>
      </c>
      <c r="S19" s="91" t="str">
        <f>女子!$F25</f>
        <v/>
      </c>
      <c r="T19" s="96"/>
      <c r="U19" s="96"/>
      <c r="V19" s="96"/>
      <c r="W19" s="96"/>
      <c r="AB19" s="96">
        <v>18</v>
      </c>
      <c r="AC19" s="92" t="s">
        <v>70</v>
      </c>
      <c r="AD19" s="92" t="s">
        <v>71</v>
      </c>
      <c r="AE19" s="91" t="s">
        <v>143</v>
      </c>
    </row>
    <row r="20" spans="3:31">
      <c r="C20" s="92">
        <v>19</v>
      </c>
      <c r="D20" s="91" t="str">
        <f t="shared" si="0"/>
        <v/>
      </c>
      <c r="E20" s="91">
        <f>IF(男子!AA26="",0,男子!AA26)</f>
        <v>0</v>
      </c>
      <c r="F20" s="91" t="str">
        <f>IF(男子!$F26="同姓",男子!$C26,"")</f>
        <v/>
      </c>
      <c r="G20" s="91" t="str">
        <f>男子!$F26</f>
        <v/>
      </c>
      <c r="H20" s="96"/>
      <c r="I20" s="91"/>
      <c r="J20" s="96"/>
      <c r="K20" s="96"/>
      <c r="O20" s="92">
        <v>19</v>
      </c>
      <c r="P20" s="91" t="str">
        <f t="shared" si="2"/>
        <v/>
      </c>
      <c r="Q20" s="91">
        <f>IF(女子!$AA26="",0,女子!$AA26)</f>
        <v>0</v>
      </c>
      <c r="R20" s="91" t="str">
        <f>IF(女子!$F26="同姓",女子!$C26,"")</f>
        <v/>
      </c>
      <c r="S20" s="91" t="str">
        <f>女子!$F26</f>
        <v/>
      </c>
      <c r="U20" s="96"/>
      <c r="V20" s="96"/>
      <c r="W20" s="96"/>
      <c r="AB20" s="96">
        <v>19</v>
      </c>
      <c r="AC20" s="92" t="s">
        <v>72</v>
      </c>
      <c r="AD20" s="92" t="s">
        <v>73</v>
      </c>
      <c r="AE20" s="91" t="s">
        <v>144</v>
      </c>
    </row>
    <row r="21" spans="3:31">
      <c r="C21" s="92">
        <v>20</v>
      </c>
      <c r="D21" s="91" t="str">
        <f t="shared" si="0"/>
        <v/>
      </c>
      <c r="E21" s="91">
        <f>IF(男子!AA27="",0,男子!AA27)</f>
        <v>0</v>
      </c>
      <c r="F21" s="91" t="str">
        <f>IF(男子!$F27="同姓",男子!$C27,"")</f>
        <v/>
      </c>
      <c r="G21" s="91" t="str">
        <f>男子!$F27</f>
        <v/>
      </c>
      <c r="H21" s="96"/>
      <c r="I21" s="91"/>
      <c r="J21" s="96"/>
      <c r="K21" s="96"/>
      <c r="O21" s="92">
        <v>20</v>
      </c>
      <c r="P21" s="91" t="str">
        <f t="shared" si="2"/>
        <v/>
      </c>
      <c r="Q21" s="91">
        <f>IF(女子!$AA27="",0,女子!$AA27)</f>
        <v>0</v>
      </c>
      <c r="R21" s="91" t="str">
        <f>IF(女子!$F27="同姓",女子!$C27,"")</f>
        <v/>
      </c>
      <c r="S21" s="91" t="str">
        <f>女子!$F27</f>
        <v/>
      </c>
      <c r="AB21" s="96">
        <v>20</v>
      </c>
      <c r="AC21" s="92" t="s">
        <v>74</v>
      </c>
      <c r="AD21" s="92" t="s">
        <v>75</v>
      </c>
      <c r="AE21" s="91" t="s">
        <v>145</v>
      </c>
    </row>
    <row r="22" spans="3:31">
      <c r="C22" s="92">
        <v>21</v>
      </c>
      <c r="D22" s="91" t="str">
        <f t="shared" si="0"/>
        <v/>
      </c>
      <c r="E22" s="91">
        <f>IF(男子!AA28="",0,男子!AA28)</f>
        <v>0</v>
      </c>
      <c r="F22" s="91" t="str">
        <f>IF(男子!$F28="同姓",男子!$C28,"")</f>
        <v/>
      </c>
      <c r="G22" s="91" t="str">
        <f>男子!$F28</f>
        <v/>
      </c>
      <c r="H22" s="96"/>
      <c r="I22" s="91"/>
      <c r="O22" s="92">
        <v>21</v>
      </c>
      <c r="P22" s="91" t="str">
        <f t="shared" si="2"/>
        <v/>
      </c>
      <c r="Q22" s="91">
        <f>IF(女子!$AA28="",0,女子!$AA28)</f>
        <v>0</v>
      </c>
      <c r="R22" s="91" t="str">
        <f>IF(女子!$F28="同姓",女子!$C28,"")</f>
        <v/>
      </c>
      <c r="S22" s="91" t="str">
        <f>女子!$F28</f>
        <v/>
      </c>
      <c r="AB22" s="96">
        <v>21</v>
      </c>
      <c r="AC22" s="92" t="s">
        <v>76</v>
      </c>
      <c r="AD22" s="92" t="s">
        <v>77</v>
      </c>
      <c r="AE22" s="91" t="s">
        <v>146</v>
      </c>
    </row>
    <row r="23" spans="3:31">
      <c r="C23" s="92">
        <v>22</v>
      </c>
      <c r="D23" s="91" t="str">
        <f t="shared" si="0"/>
        <v/>
      </c>
      <c r="E23" s="91">
        <f>IF(男子!AA29="",0,男子!AA29)</f>
        <v>0</v>
      </c>
      <c r="F23" s="91" t="str">
        <f>IF(男子!$F29="同姓",男子!$C29,"")</f>
        <v/>
      </c>
      <c r="G23" s="91" t="str">
        <f>男子!$F29</f>
        <v/>
      </c>
      <c r="H23" s="96"/>
      <c r="I23" s="91"/>
      <c r="O23" s="92">
        <v>22</v>
      </c>
      <c r="P23" s="91" t="str">
        <f t="shared" si="2"/>
        <v/>
      </c>
      <c r="Q23" s="91">
        <f>IF(女子!$AA29="",0,女子!$AA29)</f>
        <v>0</v>
      </c>
      <c r="R23" s="91" t="str">
        <f>IF(女子!$F29="同姓",女子!$C29,"")</f>
        <v/>
      </c>
      <c r="S23" s="91" t="str">
        <f>女子!$F29</f>
        <v/>
      </c>
      <c r="AB23" s="96">
        <v>22</v>
      </c>
      <c r="AC23" s="92" t="s">
        <v>78</v>
      </c>
      <c r="AD23" s="92" t="s">
        <v>79</v>
      </c>
      <c r="AE23" s="91" t="s">
        <v>165</v>
      </c>
    </row>
    <row r="24" spans="3:31">
      <c r="C24" s="92">
        <v>23</v>
      </c>
      <c r="D24" s="91" t="str">
        <f t="shared" si="0"/>
        <v/>
      </c>
      <c r="E24" s="91">
        <f>IF(男子!AA30="",0,男子!AA30)</f>
        <v>0</v>
      </c>
      <c r="F24" s="91" t="str">
        <f>IF(男子!$F30="同姓",男子!$C30,"")</f>
        <v/>
      </c>
      <c r="G24" s="91" t="str">
        <f>男子!$F30</f>
        <v/>
      </c>
      <c r="H24" s="96"/>
      <c r="I24" s="91"/>
      <c r="O24" s="92">
        <v>23</v>
      </c>
      <c r="P24" s="91" t="str">
        <f t="shared" si="2"/>
        <v/>
      </c>
      <c r="Q24" s="91">
        <f>IF(女子!$AA30="",0,女子!$AA30)</f>
        <v>0</v>
      </c>
      <c r="R24" s="91" t="str">
        <f>IF(女子!$F30="同姓",女子!$C30,"")</f>
        <v/>
      </c>
      <c r="S24" s="91" t="str">
        <f>女子!$F30</f>
        <v/>
      </c>
      <c r="AB24" s="96">
        <v>23</v>
      </c>
      <c r="AC24" s="92" t="s">
        <v>80</v>
      </c>
      <c r="AD24" s="92" t="s">
        <v>81</v>
      </c>
      <c r="AE24" s="91" t="s">
        <v>166</v>
      </c>
    </row>
    <row r="25" spans="3:31">
      <c r="C25" s="92">
        <v>24</v>
      </c>
      <c r="D25" s="91" t="str">
        <f t="shared" si="0"/>
        <v/>
      </c>
      <c r="E25" s="91">
        <f>IF(男子!AA31="",0,男子!AA31)</f>
        <v>0</v>
      </c>
      <c r="F25" s="91" t="str">
        <f>IF(男子!$F31="同姓",男子!$C31,"")</f>
        <v/>
      </c>
      <c r="G25" s="91" t="str">
        <f>男子!$F31</f>
        <v/>
      </c>
      <c r="H25" s="96"/>
      <c r="I25" s="91"/>
      <c r="O25" s="92">
        <v>24</v>
      </c>
      <c r="P25" s="91" t="str">
        <f t="shared" si="2"/>
        <v/>
      </c>
      <c r="Q25" s="91">
        <f>IF(女子!$AA31="",0,女子!$AA31)</f>
        <v>0</v>
      </c>
      <c r="R25" s="91" t="str">
        <f>IF(女子!$F31="同姓",女子!$C31,"")</f>
        <v/>
      </c>
      <c r="S25" s="91" t="str">
        <f>女子!$F31</f>
        <v/>
      </c>
      <c r="AB25" s="96">
        <v>24</v>
      </c>
      <c r="AC25" s="92" t="s">
        <v>82</v>
      </c>
      <c r="AD25" s="92" t="s">
        <v>83</v>
      </c>
      <c r="AE25" s="91" t="s">
        <v>167</v>
      </c>
    </row>
    <row r="26" spans="3:31">
      <c r="C26" s="92">
        <v>25</v>
      </c>
      <c r="D26" s="91" t="str">
        <f t="shared" si="0"/>
        <v/>
      </c>
      <c r="E26" s="91">
        <f>IF(男子!AA32="",0,男子!AA32)</f>
        <v>0</v>
      </c>
      <c r="F26" s="91" t="str">
        <f>IF(男子!$F32="同姓",男子!$C32,"")</f>
        <v/>
      </c>
      <c r="G26" s="91" t="str">
        <f>男子!$F32</f>
        <v/>
      </c>
      <c r="H26" s="96"/>
      <c r="I26" s="91"/>
      <c r="O26" s="92">
        <v>25</v>
      </c>
      <c r="P26" s="91" t="str">
        <f t="shared" si="2"/>
        <v/>
      </c>
      <c r="Q26" s="91">
        <f>IF(女子!$AA32="",0,女子!$AA32)</f>
        <v>0</v>
      </c>
      <c r="R26" s="91" t="str">
        <f>IF(女子!$F32="同姓",女子!$C32,"")</f>
        <v/>
      </c>
      <c r="S26" s="91" t="str">
        <f>女子!$F32</f>
        <v/>
      </c>
      <c r="AB26" s="96">
        <v>25</v>
      </c>
      <c r="AC26" s="92" t="s">
        <v>84</v>
      </c>
      <c r="AD26" s="92" t="s">
        <v>85</v>
      </c>
      <c r="AE26" s="91" t="s">
        <v>147</v>
      </c>
    </row>
    <row r="27" spans="3:31">
      <c r="C27" s="92">
        <v>26</v>
      </c>
      <c r="D27" s="91" t="str">
        <f t="shared" si="0"/>
        <v/>
      </c>
      <c r="E27" s="91">
        <f>IF(男子!AA33="",0,男子!AA33)</f>
        <v>0</v>
      </c>
      <c r="F27" s="91" t="str">
        <f>IF(男子!$F33="同姓",男子!$C33,"")</f>
        <v/>
      </c>
      <c r="G27" s="91" t="str">
        <f>男子!$F33</f>
        <v/>
      </c>
      <c r="H27" s="96"/>
      <c r="I27" s="91"/>
      <c r="O27" s="92">
        <v>26</v>
      </c>
      <c r="P27" s="91" t="str">
        <f t="shared" si="2"/>
        <v/>
      </c>
      <c r="Q27" s="91">
        <f>IF(女子!$AA33="",0,女子!$AA33)</f>
        <v>0</v>
      </c>
      <c r="R27" s="91" t="str">
        <f>IF(女子!$F33="同姓",女子!$C33,"")</f>
        <v/>
      </c>
      <c r="S27" s="91" t="str">
        <f>女子!$F33</f>
        <v/>
      </c>
      <c r="AB27" s="96">
        <v>26</v>
      </c>
      <c r="AC27" s="92" t="s">
        <v>86</v>
      </c>
      <c r="AD27" s="92" t="s">
        <v>87</v>
      </c>
      <c r="AE27" s="91" t="s">
        <v>148</v>
      </c>
    </row>
    <row r="28" spans="3:31">
      <c r="AB28" s="96">
        <v>27</v>
      </c>
      <c r="AC28" s="92" t="s">
        <v>88</v>
      </c>
      <c r="AD28" s="92" t="s">
        <v>89</v>
      </c>
      <c r="AE28" s="91" t="s">
        <v>149</v>
      </c>
    </row>
    <row r="29" spans="3:31">
      <c r="AB29" s="96">
        <v>28</v>
      </c>
      <c r="AC29" s="92" t="s">
        <v>90</v>
      </c>
      <c r="AD29" s="92" t="s">
        <v>90</v>
      </c>
      <c r="AE29" s="91" t="s">
        <v>168</v>
      </c>
    </row>
    <row r="30" spans="3:31">
      <c r="AB30" s="96">
        <v>29</v>
      </c>
      <c r="AC30" s="92" t="s">
        <v>91</v>
      </c>
      <c r="AD30" s="92" t="s">
        <v>92</v>
      </c>
      <c r="AE30" s="91" t="s">
        <v>150</v>
      </c>
    </row>
    <row r="31" spans="3:31">
      <c r="AB31" s="96">
        <v>30</v>
      </c>
      <c r="AC31" s="92" t="s">
        <v>93</v>
      </c>
      <c r="AD31" s="92" t="s">
        <v>94</v>
      </c>
      <c r="AE31" s="91" t="s">
        <v>151</v>
      </c>
    </row>
    <row r="32" spans="3:31">
      <c r="AB32" s="96">
        <v>31</v>
      </c>
      <c r="AC32" s="92" t="s">
        <v>95</v>
      </c>
      <c r="AD32" s="92" t="s">
        <v>96</v>
      </c>
      <c r="AE32" s="91" t="s">
        <v>169</v>
      </c>
    </row>
    <row r="33" spans="28:31">
      <c r="AB33" s="96">
        <v>32</v>
      </c>
      <c r="AC33" s="92" t="s">
        <v>97</v>
      </c>
      <c r="AD33" s="92" t="s">
        <v>98</v>
      </c>
      <c r="AE33" s="91" t="s">
        <v>152</v>
      </c>
    </row>
    <row r="34" spans="28:31">
      <c r="AB34" s="96">
        <v>33</v>
      </c>
      <c r="AC34" s="92" t="s">
        <v>99</v>
      </c>
      <c r="AD34" s="92" t="s">
        <v>100</v>
      </c>
      <c r="AE34" s="91" t="s">
        <v>170</v>
      </c>
    </row>
    <row r="35" spans="28:31">
      <c r="AB35" s="96">
        <v>34</v>
      </c>
      <c r="AC35" s="92" t="s">
        <v>101</v>
      </c>
      <c r="AD35" s="92" t="s">
        <v>102</v>
      </c>
      <c r="AE35" s="91" t="s">
        <v>171</v>
      </c>
    </row>
    <row r="36" spans="28:31">
      <c r="AB36" s="96">
        <v>35</v>
      </c>
      <c r="AC36" s="92" t="s">
        <v>103</v>
      </c>
      <c r="AD36" s="92" t="s">
        <v>104</v>
      </c>
      <c r="AE36" s="91" t="s">
        <v>172</v>
      </c>
    </row>
    <row r="37" spans="28:31">
      <c r="AB37" s="96">
        <v>36</v>
      </c>
      <c r="AC37" s="92" t="s">
        <v>105</v>
      </c>
      <c r="AD37" s="92" t="s">
        <v>106</v>
      </c>
      <c r="AE37" s="91" t="s">
        <v>173</v>
      </c>
    </row>
    <row r="38" spans="28:31">
      <c r="AB38" s="96">
        <v>37</v>
      </c>
      <c r="AC38" s="92" t="s">
        <v>107</v>
      </c>
      <c r="AD38" s="92" t="s">
        <v>108</v>
      </c>
      <c r="AE38" s="91" t="s">
        <v>153</v>
      </c>
    </row>
    <row r="39" spans="28:31">
      <c r="AB39" s="96">
        <v>38</v>
      </c>
      <c r="AC39" s="92" t="s">
        <v>109</v>
      </c>
      <c r="AD39" s="92" t="s">
        <v>110</v>
      </c>
      <c r="AE39" s="91" t="s">
        <v>174</v>
      </c>
    </row>
    <row r="40" spans="28:31">
      <c r="AB40" s="96">
        <v>39</v>
      </c>
      <c r="AC40" s="92" t="s">
        <v>111</v>
      </c>
      <c r="AD40" s="92" t="s">
        <v>112</v>
      </c>
      <c r="AE40" s="91" t="s">
        <v>175</v>
      </c>
    </row>
    <row r="41" spans="28:31">
      <c r="AB41" s="96">
        <v>40</v>
      </c>
      <c r="AC41" s="92" t="s">
        <v>113</v>
      </c>
      <c r="AD41" s="92" t="s">
        <v>114</v>
      </c>
      <c r="AE41" s="91" t="s">
        <v>154</v>
      </c>
    </row>
    <row r="42" spans="28:31">
      <c r="AB42" s="91">
        <v>46</v>
      </c>
      <c r="AC42" s="92" t="s">
        <v>115</v>
      </c>
      <c r="AD42" s="92" t="s">
        <v>116</v>
      </c>
      <c r="AE42" s="91" t="s">
        <v>155</v>
      </c>
    </row>
    <row r="43" spans="28:31">
      <c r="AB43" s="91">
        <v>42</v>
      </c>
      <c r="AC43" s="92" t="s">
        <v>117</v>
      </c>
      <c r="AD43" s="92" t="s">
        <v>118</v>
      </c>
      <c r="AE43" s="91" t="s">
        <v>176</v>
      </c>
    </row>
    <row r="44" spans="28:31">
      <c r="AB44" s="91">
        <v>43</v>
      </c>
      <c r="AC44" s="92" t="s">
        <v>119</v>
      </c>
      <c r="AD44" s="92" t="s">
        <v>120</v>
      </c>
      <c r="AE44" s="91" t="s">
        <v>177</v>
      </c>
    </row>
    <row r="45" spans="28:31">
      <c r="AB45" s="91">
        <v>47</v>
      </c>
      <c r="AC45" s="92" t="s">
        <v>121</v>
      </c>
      <c r="AD45" s="92" t="s">
        <v>122</v>
      </c>
      <c r="AE45" s="91" t="s">
        <v>156</v>
      </c>
    </row>
    <row r="46" spans="28:31">
      <c r="AB46" s="91">
        <v>48</v>
      </c>
      <c r="AC46" s="92" t="s">
        <v>123</v>
      </c>
      <c r="AD46" s="92" t="s">
        <v>124</v>
      </c>
      <c r="AE46" s="91" t="s">
        <v>157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抽選作業用</vt:lpstr>
      <vt:lpstr>女子!Print_Area</vt:lpstr>
      <vt:lpstr>男子!Print_Area</vt:lpstr>
    </vt:vector>
  </TitlesOfParts>
  <Company>香川中央高校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林一男</dc:creator>
  <cp:lastModifiedBy>K20-0553</cp:lastModifiedBy>
  <cp:lastPrinted>2023-06-28T10:12:04Z</cp:lastPrinted>
  <dcterms:created xsi:type="dcterms:W3CDTF">2003-07-01T04:03:15Z</dcterms:created>
  <dcterms:modified xsi:type="dcterms:W3CDTF">2023-07-31T07:17:48Z</dcterms:modified>
</cp:coreProperties>
</file>