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男子" sheetId="1" r:id="rId1"/>
    <sheet name="女子" sheetId="2" r:id="rId2"/>
    <sheet name="抽選作業用" sheetId="3" r:id="rId3"/>
  </sheets>
  <definedNames>
    <definedName name="_xlnm.Print_Area" localSheetId="1">'女子'!$A$1:$L$39</definedName>
    <definedName name="_xlnm.Print_Area" localSheetId="0">'男子'!$A$1:$L$39</definedName>
  </definedNames>
  <calcPr fullCalcOnLoad="1"/>
</workbook>
</file>

<file path=xl/comments1.xml><?xml version="1.0" encoding="utf-8"?>
<comments xmlns="http://schemas.openxmlformats.org/spreadsheetml/2006/main">
  <authors>
    <author>k09-0275</author>
  </authors>
  <commentList>
    <comment ref="B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C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H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I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O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U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V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C7" authorId="0">
      <text>
        <r>
          <rPr>
            <b/>
            <sz val="9"/>
            <rFont val="ＭＳ Ｐゴシック"/>
            <family val="3"/>
          </rPr>
          <t>プログラムが必要な数を入力してください。
（出場選手＋マネージャー）</t>
        </r>
      </text>
    </comment>
    <comment ref="I38" authorId="0">
      <text>
        <r>
          <rPr>
            <b/>
            <sz val="9"/>
            <rFont val="ＭＳ Ｐゴシック"/>
            <family val="3"/>
          </rPr>
          <t>校長印は、不要です。</t>
        </r>
      </text>
    </comment>
    <comment ref="V38" authorId="0">
      <text>
        <r>
          <rPr>
            <b/>
            <sz val="9"/>
            <rFont val="ＭＳ Ｐゴシック"/>
            <family val="3"/>
          </rPr>
          <t>校長印は、不要です。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12組以上参加する場合は、他のシートに続きを入力してください。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16名以上参加する場合は、他のシートに続きを入力してください。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16名以上参加する場合は、他のシートに続きを入力してください。</t>
        </r>
      </text>
    </comment>
    <comment ref="T34" authorId="0">
      <text>
        <r>
          <rPr>
            <b/>
            <sz val="9"/>
            <rFont val="ＭＳ Ｐゴシック"/>
            <family val="3"/>
          </rPr>
          <t>12組以上参加する場合は、他のシートに続きを入力してください。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有資格者に○印</t>
        </r>
      </text>
    </comment>
    <comment ref="K12" authorId="0">
      <text>
        <r>
          <rPr>
            <b/>
            <sz val="9"/>
            <rFont val="ＭＳ Ｐゴシック"/>
            <family val="3"/>
          </rPr>
          <t>有資格者に○印</t>
        </r>
      </text>
    </comment>
    <comment ref="B4" authorId="0">
      <text>
        <r>
          <rPr>
            <b/>
            <sz val="9"/>
            <rFont val="ＭＳ Ｐゴシック"/>
            <family val="3"/>
          </rPr>
          <t>高体連番号を先に入力してください。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k09-0275</author>
  </authors>
  <commentList>
    <comment ref="B4" authorId="0">
      <text>
        <r>
          <rPr>
            <b/>
            <sz val="9"/>
            <rFont val="ＭＳ Ｐゴシック"/>
            <family val="3"/>
          </rPr>
          <t>高体連番号を先に入力してください。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プログラムが必要な数を入力してください。
（出場選手＋マネージャー）</t>
        </r>
      </text>
    </comment>
    <comment ref="B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C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E12" authorId="0">
      <text>
        <r>
          <rPr>
            <b/>
            <sz val="9"/>
            <rFont val="ＭＳ Ｐゴシック"/>
            <family val="3"/>
          </rPr>
          <t>有資格者に○印</t>
        </r>
      </text>
    </comment>
    <comment ref="H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I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K12" authorId="0">
      <text>
        <r>
          <rPr>
            <b/>
            <sz val="9"/>
            <rFont val="ＭＳ Ｐゴシック"/>
            <family val="3"/>
          </rPr>
          <t>有資格者に○印</t>
        </r>
      </text>
    </comment>
    <comment ref="O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P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U12" authorId="0">
      <text>
        <r>
          <rPr>
            <b/>
            <sz val="12"/>
            <rFont val="ＭＳ Ｐゴシック"/>
            <family val="3"/>
          </rPr>
          <t>姓</t>
        </r>
      </text>
    </comment>
    <comment ref="V12" authorId="0">
      <text>
        <r>
          <rPr>
            <b/>
            <sz val="12"/>
            <rFont val="ＭＳ Ｐゴシック"/>
            <family val="3"/>
          </rPr>
          <t>名</t>
        </r>
      </text>
    </comment>
    <comment ref="A27" authorId="0">
      <text>
        <r>
          <rPr>
            <b/>
            <sz val="9"/>
            <rFont val="ＭＳ Ｐゴシック"/>
            <family val="3"/>
          </rPr>
          <t>16名以上参加する場合は、他のシートに続きを入力してください。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16名以上参加する場合は、他のシートに続きを入力してください。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12組以上参加する場合は、他のシートに続きを入力してください。</t>
        </r>
      </text>
    </comment>
    <comment ref="T34" authorId="0">
      <text>
        <r>
          <rPr>
            <b/>
            <sz val="9"/>
            <rFont val="ＭＳ Ｐゴシック"/>
            <family val="3"/>
          </rPr>
          <t>12組以上参加する場合は、他のシートに続きを入力してください。</t>
        </r>
      </text>
    </comment>
    <comment ref="I38" authorId="0">
      <text>
        <r>
          <rPr>
            <b/>
            <sz val="9"/>
            <rFont val="ＭＳ Ｐゴシック"/>
            <family val="3"/>
          </rPr>
          <t>校長印は、不要です。</t>
        </r>
      </text>
    </comment>
    <comment ref="V38" authorId="0">
      <text>
        <r>
          <rPr>
            <b/>
            <sz val="9"/>
            <rFont val="ＭＳ Ｐゴシック"/>
            <family val="3"/>
          </rPr>
          <t>校長印は、不要です。</t>
        </r>
      </text>
    </comment>
  </commentList>
</comments>
</file>

<file path=xl/sharedStrings.xml><?xml version="1.0" encoding="utf-8"?>
<sst xmlns="http://schemas.openxmlformats.org/spreadsheetml/2006/main" count="312" uniqueCount="190">
  <si>
    <t>（ランキング順位は貴校の強い順に記入のこと、組み合わせの参考にします。）</t>
  </si>
  <si>
    <t>シングルス（単）</t>
  </si>
  <si>
    <t>ダブルス（複）</t>
  </si>
  <si>
    <t>学年</t>
  </si>
  <si>
    <t>円</t>
  </si>
  <si>
    <t>参　加　料</t>
  </si>
  <si>
    <t>上記の者は、標記大会に出場することを認めます。</t>
  </si>
  <si>
    <t>氏　　名</t>
  </si>
  <si>
    <t>備　考</t>
  </si>
  <si>
    <t>ランキング</t>
  </si>
  <si>
    <t xml:space="preserve">７００円 × </t>
  </si>
  <si>
    <t>（学校名）</t>
  </si>
  <si>
    <t>（申込責任者）</t>
  </si>
  <si>
    <t>（本部運営者）</t>
  </si>
  <si>
    <t>高等学校</t>
  </si>
  <si>
    <t>　　　※男女で出場する場合は、どちらか一方に記入してください。</t>
  </si>
  <si>
    <t>高体連番号</t>
  </si>
  <si>
    <t>参加実人数</t>
  </si>
  <si>
    <t>名</t>
  </si>
  <si>
    <t>第４５回香川県協会杯バドミントン選手権大会申込書　　（　男子　）</t>
  </si>
  <si>
    <t>○○</t>
  </si>
  <si>
    <t>○○</t>
  </si>
  <si>
    <t>△△</t>
  </si>
  <si>
    <t>△△</t>
  </si>
  <si>
    <t>◇◇</t>
  </si>
  <si>
    <t>◇◇</t>
  </si>
  <si>
    <t>同姓</t>
  </si>
  <si>
    <t>■■</t>
  </si>
  <si>
    <t>■■</t>
  </si>
  <si>
    <t>▼▼</t>
  </si>
  <si>
    <t>▼▼</t>
  </si>
  <si>
    <t>◎◎</t>
  </si>
  <si>
    <t>◎◎</t>
  </si>
  <si>
    <t>□□</t>
  </si>
  <si>
    <t>□□</t>
  </si>
  <si>
    <t>第４５回香川県協会杯バドミントン選手権大会申込書　　（　女子　）</t>
  </si>
  <si>
    <t>抽選作業用シート</t>
  </si>
  <si>
    <t>【男子】</t>
  </si>
  <si>
    <t>シングルス</t>
  </si>
  <si>
    <t>ダブルス</t>
  </si>
  <si>
    <t>【女子】</t>
  </si>
  <si>
    <t>高体連番号</t>
  </si>
  <si>
    <t>学校名</t>
  </si>
  <si>
    <t>略記</t>
  </si>
  <si>
    <t>同姓の有無</t>
  </si>
  <si>
    <t>有資格者については、備考欄左側に○印を入力する。
同姓がいる場合は、そのことがわかるように備考欄の右側に入力する。</t>
  </si>
  <si>
    <t>○</t>
  </si>
  <si>
    <t>○</t>
  </si>
  <si>
    <t>名（同姓）</t>
  </si>
  <si>
    <t>略記</t>
  </si>
  <si>
    <t>略記</t>
  </si>
  <si>
    <t>○○、（△△）</t>
  </si>
  <si>
    <t>小豆島中央高等学校</t>
  </si>
  <si>
    <t>（小中央）</t>
  </si>
  <si>
    <t>小豆島中央</t>
  </si>
  <si>
    <t>三本松高等学校</t>
  </si>
  <si>
    <t>（三本松）</t>
  </si>
  <si>
    <t>三本松</t>
  </si>
  <si>
    <t>津田高等学校</t>
  </si>
  <si>
    <t>（津田）</t>
  </si>
  <si>
    <t>津田</t>
  </si>
  <si>
    <t>藤井学園寒川高等学校</t>
  </si>
  <si>
    <t>（寒川）</t>
  </si>
  <si>
    <t>寒川</t>
  </si>
  <si>
    <t>石田高等学校</t>
  </si>
  <si>
    <t>（石田）</t>
  </si>
  <si>
    <t>石田</t>
  </si>
  <si>
    <t>志度高校</t>
  </si>
  <si>
    <t>（志度）</t>
  </si>
  <si>
    <t>志度</t>
  </si>
  <si>
    <t>三木高等学校</t>
  </si>
  <si>
    <t>（三木）</t>
  </si>
  <si>
    <t>三木</t>
  </si>
  <si>
    <t>高松北高等学校</t>
  </si>
  <si>
    <t>（高松北）</t>
  </si>
  <si>
    <t>高松北</t>
  </si>
  <si>
    <t>高松東高等学校</t>
  </si>
  <si>
    <t>（高松東）</t>
  </si>
  <si>
    <t>高松東</t>
  </si>
  <si>
    <t>高松中央高等学校</t>
  </si>
  <si>
    <t>（高中央）</t>
  </si>
  <si>
    <t>高松中央</t>
  </si>
  <si>
    <t>高松商業高等学校</t>
  </si>
  <si>
    <t>（高松商）</t>
  </si>
  <si>
    <t>高松商業</t>
  </si>
  <si>
    <t>高松高等学校</t>
  </si>
  <si>
    <t>（高松）</t>
  </si>
  <si>
    <t>高松</t>
  </si>
  <si>
    <t>高松第一高等学校</t>
  </si>
  <si>
    <t>（高松一）</t>
  </si>
  <si>
    <t>高松第一</t>
  </si>
  <si>
    <t>高松桜井高等学校</t>
  </si>
  <si>
    <t>（高桜井）</t>
  </si>
  <si>
    <t>高松桜井</t>
  </si>
  <si>
    <t>高松南高等学校</t>
  </si>
  <si>
    <t>（高松南）</t>
  </si>
  <si>
    <t>高松南</t>
  </si>
  <si>
    <t>香川中央高等学校</t>
  </si>
  <si>
    <t>（香中央）</t>
  </si>
  <si>
    <t>香川中央</t>
  </si>
  <si>
    <t>英明高等学校</t>
  </si>
  <si>
    <t>（英明）</t>
  </si>
  <si>
    <t>英明</t>
  </si>
  <si>
    <t>高松工芸高等学校</t>
  </si>
  <si>
    <t>（高工芸）</t>
  </si>
  <si>
    <t>高松工芸</t>
  </si>
  <si>
    <t>大手前高松高等学校</t>
  </si>
  <si>
    <t>（大手高）</t>
  </si>
  <si>
    <t>大手前高松</t>
  </si>
  <si>
    <t>香川誠陵高等学校</t>
  </si>
  <si>
    <t>（香誠陵）</t>
  </si>
  <si>
    <t>香川誠陵</t>
  </si>
  <si>
    <t>高松西高等学校</t>
  </si>
  <si>
    <t>（高松西）</t>
  </si>
  <si>
    <t>高松西</t>
  </si>
  <si>
    <t>農業経営高等学校</t>
  </si>
  <si>
    <t>（農経）</t>
  </si>
  <si>
    <t>農業経営</t>
  </si>
  <si>
    <t>飯山高等学校</t>
  </si>
  <si>
    <t>（飯山）</t>
  </si>
  <si>
    <t>飯山</t>
  </si>
  <si>
    <t>坂出高等学校</t>
  </si>
  <si>
    <t>（坂出）</t>
  </si>
  <si>
    <t>坂出</t>
  </si>
  <si>
    <t>坂出商業高等学校</t>
  </si>
  <si>
    <t>（坂出商）</t>
  </si>
  <si>
    <t>坂出商業</t>
  </si>
  <si>
    <t>坂出第一高等学校</t>
  </si>
  <si>
    <t>（坂出一）</t>
  </si>
  <si>
    <t>坂出第一</t>
  </si>
  <si>
    <t>坂出工業高等学校</t>
  </si>
  <si>
    <t>（坂出工）</t>
  </si>
  <si>
    <t>坂出工業</t>
  </si>
  <si>
    <t>丸亀</t>
  </si>
  <si>
    <t>（丸亀）</t>
  </si>
  <si>
    <t>丸亀城西高等学校</t>
  </si>
  <si>
    <t>（丸城西）</t>
  </si>
  <si>
    <t>丸亀城西</t>
  </si>
  <si>
    <t>大手前丸亀高等学校</t>
  </si>
  <si>
    <t>（大手丸）</t>
  </si>
  <si>
    <t>大手前丸亀</t>
  </si>
  <si>
    <t>藤井高等学校</t>
  </si>
  <si>
    <t>（藤井）</t>
  </si>
  <si>
    <t>藤井</t>
  </si>
  <si>
    <t>多度津高等学校</t>
  </si>
  <si>
    <t>（多度津）</t>
  </si>
  <si>
    <t>多度津</t>
  </si>
  <si>
    <t>善通寺第一高等学校</t>
  </si>
  <si>
    <t>（善一）</t>
  </si>
  <si>
    <t>善通寺第一</t>
  </si>
  <si>
    <t>尽誠学園高等学校</t>
  </si>
  <si>
    <t>（尽誠）</t>
  </si>
  <si>
    <t>尽誠学園</t>
  </si>
  <si>
    <t>琴平高等学校</t>
  </si>
  <si>
    <t>（琴平）</t>
  </si>
  <si>
    <t>琴平</t>
  </si>
  <si>
    <t>高瀬高等学校</t>
  </si>
  <si>
    <t>（高瀬）</t>
  </si>
  <si>
    <t>高瀬</t>
  </si>
  <si>
    <t>四国学院大学香川西高等学校</t>
  </si>
  <si>
    <t>（四香西）</t>
  </si>
  <si>
    <t>四学香川西</t>
  </si>
  <si>
    <t>笠田高等学校</t>
  </si>
  <si>
    <t>（笠田）</t>
  </si>
  <si>
    <t>笠田</t>
  </si>
  <si>
    <t>観音寺第一高等学校</t>
  </si>
  <si>
    <t>（観一）</t>
  </si>
  <si>
    <t>観音寺第一</t>
  </si>
  <si>
    <t>観音寺総合高等学校</t>
  </si>
  <si>
    <t>（観総合）</t>
  </si>
  <si>
    <t>観音寺総合</t>
  </si>
  <si>
    <t>聾学校</t>
  </si>
  <si>
    <t>（聾）</t>
  </si>
  <si>
    <t>聾</t>
  </si>
  <si>
    <t>禅林学園高等学校</t>
  </si>
  <si>
    <t>（禅林）</t>
  </si>
  <si>
    <t>禅林</t>
  </si>
  <si>
    <t>星槎国際高等学校</t>
  </si>
  <si>
    <t>（星槎）</t>
  </si>
  <si>
    <t>星槎</t>
  </si>
  <si>
    <t>香川高専高松キャンパス</t>
  </si>
  <si>
    <t>（高専高）</t>
  </si>
  <si>
    <t>香川高専高松</t>
  </si>
  <si>
    <t>香川高専詫間キャンパス</t>
  </si>
  <si>
    <t>（高専詫）</t>
  </si>
  <si>
    <t>香川高専詫間</t>
  </si>
  <si>
    <t>丸亀高等学校</t>
  </si>
  <si>
    <t>第５０回香川県協会杯バドミントン選手権大会申込書　　（　男子　）</t>
  </si>
  <si>
    <t>第５０回香川県協会杯バドミントン選手権大会申込書　　（　女子　）</t>
  </si>
  <si>
    <t>平成 ３０ 年　　　月　　　日　　　　　学校長　　　　　　　　  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</si>
</sst>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dotted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medium"/>
      <right style="medium"/>
      <top style="medium"/>
      <bottom style="medium"/>
    </border>
    <border>
      <left style="thin"/>
      <right style="hair"/>
      <top style="thin"/>
      <bottom style="dotted"/>
    </border>
    <border>
      <left style="medium"/>
      <right style="thin"/>
      <top style="thin"/>
      <bottom style="thin"/>
    </border>
    <border>
      <left/>
      <right style="medium"/>
      <top style="thin"/>
      <bottom style="dotted"/>
    </border>
    <border>
      <left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 style="thin"/>
      <top style="dotted"/>
      <bottom style="medium"/>
    </border>
    <border>
      <left/>
      <right style="medium"/>
      <top style="dotted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26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 vertical="center" shrinkToFit="1"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distributed" vertical="center"/>
    </xf>
    <xf numFmtId="176" fontId="4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/>
    </xf>
    <xf numFmtId="176" fontId="8" fillId="8" borderId="0" xfId="0" applyNumberFormat="1" applyFon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 shrinkToFit="1"/>
    </xf>
    <xf numFmtId="176" fontId="0" fillId="13" borderId="0" xfId="0" applyNumberFormat="1" applyFill="1" applyAlignment="1">
      <alignment/>
    </xf>
    <xf numFmtId="176" fontId="4" fillId="13" borderId="0" xfId="0" applyNumberFormat="1" applyFont="1" applyFill="1" applyAlignment="1">
      <alignment horizontal="center" vertical="center"/>
    </xf>
    <xf numFmtId="176" fontId="8" fillId="13" borderId="0" xfId="0" applyNumberFormat="1" applyFont="1" applyFill="1" applyAlignment="1">
      <alignment horizontal="center" vertical="center"/>
    </xf>
    <xf numFmtId="176" fontId="0" fillId="13" borderId="0" xfId="0" applyNumberFormat="1" applyFill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8" fillId="8" borderId="0" xfId="0" applyNumberFormat="1" applyFont="1" applyFill="1" applyAlignment="1">
      <alignment horizontal="center" vertical="center" shrinkToFit="1"/>
    </xf>
    <xf numFmtId="176" fontId="8" fillId="13" borderId="0" xfId="0" applyNumberFormat="1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47625</xdr:rowOff>
    </xdr:from>
    <xdr:to>
      <xdr:col>14</xdr:col>
      <xdr:colOff>714375</xdr:colOff>
      <xdr:row>0</xdr:row>
      <xdr:rowOff>361950</xdr:rowOff>
    </xdr:to>
    <xdr:sp>
      <xdr:nvSpPr>
        <xdr:cNvPr id="1" name="角丸四角形吹き出し 1"/>
        <xdr:cNvSpPr>
          <a:spLocks/>
        </xdr:cNvSpPr>
      </xdr:nvSpPr>
      <xdr:spPr>
        <a:xfrm>
          <a:off x="7058025" y="47625"/>
          <a:ext cx="1152525" cy="314325"/>
        </a:xfrm>
        <a:prstGeom prst="wedgeRoundRectCallout">
          <a:avLst>
            <a:gd name="adj1" fmla="val -20833"/>
            <a:gd name="adj2" fmla="val 36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15</xdr:col>
      <xdr:colOff>371475</xdr:colOff>
      <xdr:row>16</xdr:row>
      <xdr:rowOff>133350</xdr:rowOff>
    </xdr:from>
    <xdr:to>
      <xdr:col>18</xdr:col>
      <xdr:colOff>647700</xdr:colOff>
      <xdr:row>18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8601075" y="4143375"/>
          <a:ext cx="1885950" cy="6096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22</xdr:col>
      <xdr:colOff>428625</xdr:colOff>
      <xdr:row>16</xdr:row>
      <xdr:rowOff>228600</xdr:rowOff>
    </xdr:from>
    <xdr:to>
      <xdr:col>25</xdr:col>
      <xdr:colOff>228600</xdr:colOff>
      <xdr:row>18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12849225" y="4238625"/>
          <a:ext cx="1409700" cy="400050"/>
        </a:xfrm>
        <a:prstGeom prst="wedgeRoundRectCallout">
          <a:avLst>
            <a:gd name="adj1" fmla="val -30435"/>
            <a:gd name="adj2" fmla="val -16993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有資格者には○印</a:t>
          </a:r>
        </a:p>
      </xdr:txBody>
    </xdr:sp>
    <xdr:clientData/>
  </xdr:twoCellAnchor>
  <xdr:twoCellAnchor>
    <xdr:from>
      <xdr:col>14</xdr:col>
      <xdr:colOff>228600</xdr:colOff>
      <xdr:row>1</xdr:row>
      <xdr:rowOff>47625</xdr:rowOff>
    </xdr:from>
    <xdr:to>
      <xdr:col>19</xdr:col>
      <xdr:colOff>209550</xdr:colOff>
      <xdr:row>3</xdr:row>
      <xdr:rowOff>19050</xdr:rowOff>
    </xdr:to>
    <xdr:sp>
      <xdr:nvSpPr>
        <xdr:cNvPr id="4" name="角丸四角形吹き出し 4"/>
        <xdr:cNvSpPr>
          <a:spLocks/>
        </xdr:cNvSpPr>
      </xdr:nvSpPr>
      <xdr:spPr>
        <a:xfrm>
          <a:off x="7724775" y="428625"/>
          <a:ext cx="3057525" cy="314325"/>
        </a:xfrm>
        <a:prstGeom prst="wedgeRoundRectCallout">
          <a:avLst>
            <a:gd name="adj1" fmla="val -30759"/>
            <a:gd name="adj2" fmla="val 11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高体連番号を入力すると学校名が表示されます。</a:t>
          </a:r>
        </a:p>
      </xdr:txBody>
    </xdr:sp>
    <xdr:clientData/>
  </xdr:twoCellAnchor>
  <xdr:twoCellAnchor>
    <xdr:from>
      <xdr:col>18</xdr:col>
      <xdr:colOff>9525</xdr:colOff>
      <xdr:row>7</xdr:row>
      <xdr:rowOff>38100</xdr:rowOff>
    </xdr:from>
    <xdr:to>
      <xdr:col>25</xdr:col>
      <xdr:colOff>123825</xdr:colOff>
      <xdr:row>9</xdr:row>
      <xdr:rowOff>295275</xdr:rowOff>
    </xdr:to>
    <xdr:sp>
      <xdr:nvSpPr>
        <xdr:cNvPr id="5" name="角丸四角形吹き出し 5"/>
        <xdr:cNvSpPr>
          <a:spLocks/>
        </xdr:cNvSpPr>
      </xdr:nvSpPr>
      <xdr:spPr>
        <a:xfrm>
          <a:off x="9848850" y="1581150"/>
          <a:ext cx="4305300" cy="628650"/>
        </a:xfrm>
        <a:prstGeom prst="wedgeRoundRectCallout">
          <a:avLst>
            <a:gd name="adj1" fmla="val 16921"/>
            <a:gd name="adj2" fmla="val -1043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女子の運営を希望する場合は（　）をつけてください。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47625</xdr:rowOff>
    </xdr:from>
    <xdr:to>
      <xdr:col>14</xdr:col>
      <xdr:colOff>714375</xdr:colOff>
      <xdr:row>0</xdr:row>
      <xdr:rowOff>361950</xdr:rowOff>
    </xdr:to>
    <xdr:sp>
      <xdr:nvSpPr>
        <xdr:cNvPr id="1" name="角丸四角形吹き出し 1"/>
        <xdr:cNvSpPr>
          <a:spLocks/>
        </xdr:cNvSpPr>
      </xdr:nvSpPr>
      <xdr:spPr>
        <a:xfrm>
          <a:off x="7058025" y="47625"/>
          <a:ext cx="1152525" cy="314325"/>
        </a:xfrm>
        <a:prstGeom prst="wedgeRoundRectCallout">
          <a:avLst>
            <a:gd name="adj1" fmla="val -20833"/>
            <a:gd name="adj2" fmla="val 36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15</xdr:col>
      <xdr:colOff>371475</xdr:colOff>
      <xdr:row>16</xdr:row>
      <xdr:rowOff>133350</xdr:rowOff>
    </xdr:from>
    <xdr:to>
      <xdr:col>18</xdr:col>
      <xdr:colOff>647700</xdr:colOff>
      <xdr:row>18</xdr:row>
      <xdr:rowOff>171450</xdr:rowOff>
    </xdr:to>
    <xdr:sp>
      <xdr:nvSpPr>
        <xdr:cNvPr id="2" name="角丸四角形吹き出し 5"/>
        <xdr:cNvSpPr>
          <a:spLocks/>
        </xdr:cNvSpPr>
      </xdr:nvSpPr>
      <xdr:spPr>
        <a:xfrm>
          <a:off x="8601075" y="4143375"/>
          <a:ext cx="1885950" cy="609600"/>
        </a:xfrm>
        <a:prstGeom prst="wedgeRoundRectCallout">
          <a:avLst>
            <a:gd name="adj1" fmla="val 32736"/>
            <a:gd name="adj2" fmla="val -11386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資格を得た大会名と成績の入力は不要です。</a:t>
          </a:r>
        </a:p>
      </xdr:txBody>
    </xdr:sp>
    <xdr:clientData/>
  </xdr:twoCellAnchor>
  <xdr:twoCellAnchor>
    <xdr:from>
      <xdr:col>22</xdr:col>
      <xdr:colOff>428625</xdr:colOff>
      <xdr:row>16</xdr:row>
      <xdr:rowOff>228600</xdr:rowOff>
    </xdr:from>
    <xdr:to>
      <xdr:col>25</xdr:col>
      <xdr:colOff>228600</xdr:colOff>
      <xdr:row>18</xdr:row>
      <xdr:rowOff>57150</xdr:rowOff>
    </xdr:to>
    <xdr:sp>
      <xdr:nvSpPr>
        <xdr:cNvPr id="3" name="角丸四角形吹き出し 6"/>
        <xdr:cNvSpPr>
          <a:spLocks/>
        </xdr:cNvSpPr>
      </xdr:nvSpPr>
      <xdr:spPr>
        <a:xfrm>
          <a:off x="12849225" y="4238625"/>
          <a:ext cx="1409700" cy="400050"/>
        </a:xfrm>
        <a:prstGeom prst="wedgeRoundRectCallout">
          <a:avLst>
            <a:gd name="adj1" fmla="val -30435"/>
            <a:gd name="adj2" fmla="val -16993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有資格者には○印</a:t>
          </a:r>
        </a:p>
      </xdr:txBody>
    </xdr:sp>
    <xdr:clientData/>
  </xdr:twoCellAnchor>
  <xdr:twoCellAnchor>
    <xdr:from>
      <xdr:col>14</xdr:col>
      <xdr:colOff>228600</xdr:colOff>
      <xdr:row>1</xdr:row>
      <xdr:rowOff>47625</xdr:rowOff>
    </xdr:from>
    <xdr:to>
      <xdr:col>19</xdr:col>
      <xdr:colOff>209550</xdr:colOff>
      <xdr:row>3</xdr:row>
      <xdr:rowOff>19050</xdr:rowOff>
    </xdr:to>
    <xdr:sp>
      <xdr:nvSpPr>
        <xdr:cNvPr id="4" name="角丸四角形吹き出し 7"/>
        <xdr:cNvSpPr>
          <a:spLocks/>
        </xdr:cNvSpPr>
      </xdr:nvSpPr>
      <xdr:spPr>
        <a:xfrm>
          <a:off x="7724775" y="428625"/>
          <a:ext cx="3057525" cy="314325"/>
        </a:xfrm>
        <a:prstGeom prst="wedgeRoundRectCallout">
          <a:avLst>
            <a:gd name="adj1" fmla="val -30759"/>
            <a:gd name="adj2" fmla="val 11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高体連番号を入力すると学校名が表示されます。</a:t>
          </a:r>
        </a:p>
      </xdr:txBody>
    </xdr:sp>
    <xdr:clientData/>
  </xdr:twoCellAnchor>
  <xdr:twoCellAnchor>
    <xdr:from>
      <xdr:col>17</xdr:col>
      <xdr:colOff>276225</xdr:colOff>
      <xdr:row>7</xdr:row>
      <xdr:rowOff>57150</xdr:rowOff>
    </xdr:from>
    <xdr:to>
      <xdr:col>25</xdr:col>
      <xdr:colOff>38100</xdr:colOff>
      <xdr:row>9</xdr:row>
      <xdr:rowOff>314325</xdr:rowOff>
    </xdr:to>
    <xdr:sp>
      <xdr:nvSpPr>
        <xdr:cNvPr id="5" name="角丸四角形吹き出し 8"/>
        <xdr:cNvSpPr>
          <a:spLocks/>
        </xdr:cNvSpPr>
      </xdr:nvSpPr>
      <xdr:spPr>
        <a:xfrm>
          <a:off x="9763125" y="1600200"/>
          <a:ext cx="4305300" cy="628650"/>
        </a:xfrm>
        <a:prstGeom prst="wedgeRoundRectCallout">
          <a:avLst>
            <a:gd name="adj1" fmla="val 16921"/>
            <a:gd name="adj2" fmla="val -1043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学校長が認めた引率者全員（監督・コーチを含む）を記入すること。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男子の運営を希望する場合は（　）をつけてください。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="85" zoomScaleSheetLayoutView="85" zoomScalePageLayoutView="0" workbookViewId="0" topLeftCell="A1">
      <selection activeCell="I29" sqref="I29"/>
    </sheetView>
  </sheetViews>
  <sheetFormatPr defaultColWidth="9.00390625" defaultRowHeight="13.5"/>
  <cols>
    <col min="1" max="1" width="5.00390625" style="1" customWidth="1"/>
    <col min="2" max="3" width="9.625" style="1" customWidth="1"/>
    <col min="4" max="4" width="6.875" style="1" customWidth="1"/>
    <col min="5" max="5" width="4.625" style="1" customWidth="1"/>
    <col min="6" max="6" width="9.625" style="1" customWidth="1"/>
    <col min="7" max="7" width="5.00390625" style="1" customWidth="1"/>
    <col min="8" max="9" width="9.625" style="1" customWidth="1"/>
    <col min="10" max="10" width="6.875" style="1" customWidth="1"/>
    <col min="11" max="11" width="4.625" style="1" customWidth="1"/>
    <col min="12" max="12" width="9.625" style="1" customWidth="1"/>
    <col min="13" max="13" width="2.625" style="1" customWidth="1"/>
    <col min="14" max="14" width="5.00390625" style="1" customWidth="1"/>
    <col min="15" max="16" width="9.625" style="1" customWidth="1"/>
    <col min="17" max="17" width="6.875" style="1" customWidth="1"/>
    <col min="18" max="18" width="4.625" style="1" customWidth="1"/>
    <col min="19" max="19" width="9.625" style="1" customWidth="1"/>
    <col min="20" max="20" width="5.00390625" style="1" customWidth="1"/>
    <col min="21" max="22" width="9.625" style="1" customWidth="1"/>
    <col min="23" max="23" width="6.875" style="1" customWidth="1"/>
    <col min="24" max="24" width="4.625" style="1" customWidth="1"/>
    <col min="25" max="25" width="9.625" style="1" customWidth="1"/>
    <col min="26" max="16384" width="9.00390625" style="1" customWidth="1"/>
  </cols>
  <sheetData>
    <row r="1" spans="1:25" ht="30" customHeight="1" thickBot="1">
      <c r="A1" s="113" t="s">
        <v>187</v>
      </c>
      <c r="B1" s="113"/>
      <c r="C1" s="113"/>
      <c r="D1" s="113"/>
      <c r="E1" s="113"/>
      <c r="F1" s="113"/>
      <c r="G1" s="113"/>
      <c r="H1" s="113"/>
      <c r="I1" s="113"/>
      <c r="J1" s="31"/>
      <c r="K1" s="37" t="s">
        <v>16</v>
      </c>
      <c r="L1" s="38"/>
      <c r="N1" s="101" t="s">
        <v>19</v>
      </c>
      <c r="O1" s="101"/>
      <c r="P1" s="101"/>
      <c r="Q1" s="101"/>
      <c r="R1" s="101"/>
      <c r="S1" s="101"/>
      <c r="T1" s="101"/>
      <c r="U1" s="101"/>
      <c r="V1" s="101"/>
      <c r="W1" s="31"/>
      <c r="X1" s="37" t="s">
        <v>16</v>
      </c>
      <c r="Y1" s="38" t="s">
        <v>32</v>
      </c>
    </row>
    <row r="2" spans="1:25" ht="9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" customHeight="1">
      <c r="A3" s="9" t="s">
        <v>11</v>
      </c>
      <c r="B3" s="9"/>
      <c r="C3" s="9"/>
      <c r="D3" s="103"/>
      <c r="E3" s="103"/>
      <c r="F3" s="103"/>
      <c r="G3" s="9"/>
      <c r="H3" s="4"/>
      <c r="I3" s="4"/>
      <c r="J3" s="4"/>
      <c r="K3" s="4"/>
      <c r="L3" s="4"/>
      <c r="N3" s="9" t="s">
        <v>11</v>
      </c>
      <c r="O3" s="9"/>
      <c r="P3" s="9"/>
      <c r="Q3" s="103"/>
      <c r="R3" s="103"/>
      <c r="S3" s="103"/>
      <c r="T3" s="9"/>
      <c r="U3" s="4"/>
      <c r="V3" s="4"/>
      <c r="W3" s="4"/>
      <c r="X3" s="4"/>
      <c r="Y3" s="4"/>
    </row>
    <row r="4" spans="2:25" ht="18" customHeight="1">
      <c r="B4" s="121" t="e">
        <f>VLOOKUP('抽選作業用'!E1,'抽選作業用'!Z4:AB50,2)</f>
        <v>#N/A</v>
      </c>
      <c r="C4" s="121"/>
      <c r="D4" s="121"/>
      <c r="E4" s="121"/>
      <c r="F4" s="3"/>
      <c r="G4" s="9" t="s">
        <v>12</v>
      </c>
      <c r="H4" s="3"/>
      <c r="I4" s="76"/>
      <c r="J4" s="76"/>
      <c r="K4" s="76"/>
      <c r="L4" s="76"/>
      <c r="O4" s="104"/>
      <c r="P4" s="104"/>
      <c r="Q4" s="106" t="s">
        <v>14</v>
      </c>
      <c r="R4" s="106"/>
      <c r="S4" s="3"/>
      <c r="T4" s="9" t="s">
        <v>12</v>
      </c>
      <c r="U4" s="3"/>
      <c r="V4" s="3"/>
      <c r="W4" s="3"/>
      <c r="X4" s="3"/>
      <c r="Y4" s="9"/>
    </row>
    <row r="5" spans="1:25" ht="9" customHeight="1">
      <c r="A5" s="29"/>
      <c r="B5" s="122"/>
      <c r="C5" s="122"/>
      <c r="D5" s="122"/>
      <c r="E5" s="122"/>
      <c r="F5" s="11"/>
      <c r="G5" s="12"/>
      <c r="H5" s="13"/>
      <c r="I5" s="13"/>
      <c r="J5" s="13"/>
      <c r="K5" s="13"/>
      <c r="L5" s="13"/>
      <c r="M5" s="4"/>
      <c r="N5" s="29"/>
      <c r="O5" s="105"/>
      <c r="P5" s="105"/>
      <c r="Q5" s="107"/>
      <c r="R5" s="107"/>
      <c r="S5" s="11"/>
      <c r="T5" s="12"/>
      <c r="U5" s="13"/>
      <c r="V5" s="13"/>
      <c r="W5" s="13"/>
      <c r="X5" s="13"/>
      <c r="Y5" s="13"/>
    </row>
    <row r="6" spans="1:29" ht="18" customHeight="1" thickBot="1">
      <c r="A6" s="3"/>
      <c r="B6" s="3"/>
      <c r="C6" s="3"/>
      <c r="D6" s="4"/>
      <c r="E6" s="4"/>
      <c r="F6" s="4"/>
      <c r="G6" s="10" t="s">
        <v>13</v>
      </c>
      <c r="H6" s="8"/>
      <c r="I6" s="76"/>
      <c r="J6" s="76"/>
      <c r="K6" s="76"/>
      <c r="L6" s="76"/>
      <c r="M6" s="4"/>
      <c r="N6" s="3"/>
      <c r="O6" s="3"/>
      <c r="P6" s="3"/>
      <c r="Q6" s="4"/>
      <c r="R6" s="4"/>
      <c r="S6" s="4"/>
      <c r="T6" s="10" t="s">
        <v>13</v>
      </c>
      <c r="U6" s="8"/>
      <c r="V6" s="107" t="s">
        <v>51</v>
      </c>
      <c r="W6" s="107"/>
      <c r="X6" s="107"/>
      <c r="Y6" s="107"/>
      <c r="Z6" s="107"/>
      <c r="AA6" s="107"/>
      <c r="AB6" s="107"/>
      <c r="AC6" s="107"/>
    </row>
    <row r="7" spans="1:25" ht="19.5" customHeight="1" thickBot="1">
      <c r="A7" s="78" t="s">
        <v>17</v>
      </c>
      <c r="B7" s="78"/>
      <c r="C7" s="36"/>
      <c r="D7" s="79" t="s">
        <v>18</v>
      </c>
      <c r="E7" s="80"/>
      <c r="F7" s="80"/>
      <c r="G7" s="81" t="s">
        <v>15</v>
      </c>
      <c r="H7" s="81"/>
      <c r="I7" s="81"/>
      <c r="J7" s="81"/>
      <c r="K7" s="81"/>
      <c r="L7" s="81"/>
      <c r="M7" s="4"/>
      <c r="N7" s="78" t="s">
        <v>17</v>
      </c>
      <c r="O7" s="78"/>
      <c r="P7" s="36">
        <v>4</v>
      </c>
      <c r="Q7" s="79" t="s">
        <v>18</v>
      </c>
      <c r="R7" s="80"/>
      <c r="S7" s="80"/>
      <c r="T7" s="81" t="s">
        <v>15</v>
      </c>
      <c r="U7" s="81"/>
      <c r="V7" s="81"/>
      <c r="W7" s="81"/>
      <c r="X7" s="81"/>
      <c r="Y7" s="81"/>
    </row>
    <row r="8" spans="1:25" ht="10.5" customHeight="1">
      <c r="A8" s="82"/>
      <c r="B8" s="82"/>
      <c r="C8" s="82"/>
      <c r="D8" s="4"/>
      <c r="E8" s="4"/>
      <c r="F8" s="4"/>
      <c r="G8" s="4"/>
      <c r="H8" s="4"/>
      <c r="I8" s="4"/>
      <c r="J8" s="4"/>
      <c r="K8" s="4"/>
      <c r="L8" s="4"/>
      <c r="M8" s="4"/>
      <c r="N8" s="82"/>
      <c r="O8" s="82"/>
      <c r="P8" s="82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thickBot="1">
      <c r="A9" s="123" t="s">
        <v>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N9" s="85" t="s"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26.25" customHeight="1" thickBot="1">
      <c r="A10" s="118" t="s">
        <v>1</v>
      </c>
      <c r="B10" s="119"/>
      <c r="C10" s="119"/>
      <c r="D10" s="119"/>
      <c r="E10" s="119"/>
      <c r="F10" s="120"/>
      <c r="G10" s="114" t="s">
        <v>2</v>
      </c>
      <c r="H10" s="115"/>
      <c r="I10" s="115"/>
      <c r="J10" s="115"/>
      <c r="K10" s="115"/>
      <c r="L10" s="116"/>
      <c r="N10" s="87" t="s">
        <v>1</v>
      </c>
      <c r="O10" s="87"/>
      <c r="P10" s="87"/>
      <c r="Q10" s="87"/>
      <c r="R10" s="87"/>
      <c r="S10" s="87"/>
      <c r="T10" s="88" t="s">
        <v>2</v>
      </c>
      <c r="U10" s="89"/>
      <c r="V10" s="89"/>
      <c r="W10" s="89"/>
      <c r="X10" s="89"/>
      <c r="Y10" s="90"/>
    </row>
    <row r="11" spans="1:25" ht="26.25" customHeight="1" thickTop="1">
      <c r="A11" s="57" t="s">
        <v>9</v>
      </c>
      <c r="B11" s="110" t="s">
        <v>7</v>
      </c>
      <c r="C11" s="124"/>
      <c r="D11" s="16" t="s">
        <v>3</v>
      </c>
      <c r="E11" s="110" t="s">
        <v>8</v>
      </c>
      <c r="F11" s="112"/>
      <c r="G11" s="57" t="s">
        <v>9</v>
      </c>
      <c r="H11" s="110" t="s">
        <v>7</v>
      </c>
      <c r="I11" s="124"/>
      <c r="J11" s="16" t="s">
        <v>3</v>
      </c>
      <c r="K11" s="110" t="s">
        <v>8</v>
      </c>
      <c r="L11" s="111"/>
      <c r="N11" s="6" t="s">
        <v>9</v>
      </c>
      <c r="O11" s="88" t="s">
        <v>7</v>
      </c>
      <c r="P11" s="90"/>
      <c r="Q11" s="17" t="s">
        <v>3</v>
      </c>
      <c r="R11" s="88" t="s">
        <v>8</v>
      </c>
      <c r="S11" s="90"/>
      <c r="T11" s="6" t="s">
        <v>9</v>
      </c>
      <c r="U11" s="88" t="s">
        <v>7</v>
      </c>
      <c r="V11" s="90"/>
      <c r="W11" s="17" t="s">
        <v>3</v>
      </c>
      <c r="X11" s="88" t="s">
        <v>8</v>
      </c>
      <c r="Y11" s="90"/>
    </row>
    <row r="12" spans="1:25" ht="22.5" customHeight="1">
      <c r="A12" s="43">
        <v>1</v>
      </c>
      <c r="B12" s="27"/>
      <c r="C12" s="28"/>
      <c r="D12" s="17"/>
      <c r="E12" s="26"/>
      <c r="F12" s="18"/>
      <c r="G12" s="108">
        <v>1</v>
      </c>
      <c r="H12" s="20"/>
      <c r="I12" s="21"/>
      <c r="J12" s="42"/>
      <c r="K12" s="41"/>
      <c r="L12" s="44"/>
      <c r="N12" s="17">
        <v>1</v>
      </c>
      <c r="O12" s="27" t="s">
        <v>21</v>
      </c>
      <c r="P12" s="28" t="s">
        <v>23</v>
      </c>
      <c r="Q12" s="17">
        <v>3</v>
      </c>
      <c r="R12" s="26" t="s">
        <v>46</v>
      </c>
      <c r="S12" s="14" t="s">
        <v>26</v>
      </c>
      <c r="T12" s="83">
        <v>1</v>
      </c>
      <c r="U12" s="20" t="s">
        <v>20</v>
      </c>
      <c r="V12" s="21" t="s">
        <v>24</v>
      </c>
      <c r="W12" s="15">
        <v>2</v>
      </c>
      <c r="X12" s="40"/>
      <c r="Y12" s="34" t="s">
        <v>26</v>
      </c>
    </row>
    <row r="13" spans="1:25" ht="22.5" customHeight="1">
      <c r="A13" s="43">
        <v>2</v>
      </c>
      <c r="B13" s="27"/>
      <c r="C13" s="28"/>
      <c r="D13" s="17"/>
      <c r="E13" s="26"/>
      <c r="F13" s="18"/>
      <c r="G13" s="109"/>
      <c r="H13" s="22"/>
      <c r="I13" s="23"/>
      <c r="J13" s="5"/>
      <c r="K13" s="19"/>
      <c r="L13" s="45"/>
      <c r="N13" s="17">
        <v>2</v>
      </c>
      <c r="O13" s="27" t="s">
        <v>21</v>
      </c>
      <c r="P13" s="28" t="s">
        <v>25</v>
      </c>
      <c r="Q13" s="17">
        <v>2</v>
      </c>
      <c r="R13" s="25"/>
      <c r="S13" s="14" t="s">
        <v>26</v>
      </c>
      <c r="T13" s="84"/>
      <c r="U13" s="22" t="s">
        <v>27</v>
      </c>
      <c r="V13" s="23" t="s">
        <v>29</v>
      </c>
      <c r="W13" s="5">
        <v>1</v>
      </c>
      <c r="X13" s="39"/>
      <c r="Y13" s="35"/>
    </row>
    <row r="14" spans="1:25" ht="22.5" customHeight="1">
      <c r="A14" s="43">
        <v>3</v>
      </c>
      <c r="B14" s="27"/>
      <c r="C14" s="28"/>
      <c r="D14" s="17"/>
      <c r="E14" s="26"/>
      <c r="F14" s="18"/>
      <c r="G14" s="117">
        <v>2</v>
      </c>
      <c r="H14" s="20"/>
      <c r="I14" s="21"/>
      <c r="J14" s="15"/>
      <c r="K14" s="41"/>
      <c r="L14" s="44"/>
      <c r="N14" s="17">
        <v>3</v>
      </c>
      <c r="O14" s="27" t="s">
        <v>28</v>
      </c>
      <c r="P14" s="28" t="s">
        <v>30</v>
      </c>
      <c r="Q14" s="17">
        <v>1</v>
      </c>
      <c r="R14" s="25"/>
      <c r="S14" s="24"/>
      <c r="T14" s="77">
        <v>2</v>
      </c>
      <c r="U14" s="20" t="s">
        <v>20</v>
      </c>
      <c r="V14" s="21" t="s">
        <v>22</v>
      </c>
      <c r="W14" s="15">
        <v>3</v>
      </c>
      <c r="X14" s="41" t="s">
        <v>47</v>
      </c>
      <c r="Y14" s="34" t="s">
        <v>26</v>
      </c>
    </row>
    <row r="15" spans="1:25" ht="22.5" customHeight="1">
      <c r="A15" s="43">
        <v>4</v>
      </c>
      <c r="B15" s="27"/>
      <c r="C15" s="28"/>
      <c r="D15" s="17"/>
      <c r="E15" s="26"/>
      <c r="F15" s="18"/>
      <c r="G15" s="117"/>
      <c r="H15" s="22"/>
      <c r="I15" s="23"/>
      <c r="J15" s="5"/>
      <c r="K15" s="19"/>
      <c r="L15" s="45"/>
      <c r="N15" s="17">
        <v>4</v>
      </c>
      <c r="O15" s="27" t="s">
        <v>32</v>
      </c>
      <c r="P15" s="28" t="s">
        <v>34</v>
      </c>
      <c r="Q15" s="17">
        <v>1</v>
      </c>
      <c r="R15" s="26" t="s">
        <v>46</v>
      </c>
      <c r="S15" s="24"/>
      <c r="T15" s="77"/>
      <c r="U15" s="22" t="s">
        <v>31</v>
      </c>
      <c r="V15" s="23" t="s">
        <v>33</v>
      </c>
      <c r="W15" s="5">
        <v>1</v>
      </c>
      <c r="X15" s="19" t="s">
        <v>47</v>
      </c>
      <c r="Y15" s="32"/>
    </row>
    <row r="16" spans="1:25" ht="22.5" customHeight="1">
      <c r="A16" s="43">
        <v>5</v>
      </c>
      <c r="B16" s="27"/>
      <c r="C16" s="28"/>
      <c r="D16" s="17"/>
      <c r="E16" s="26"/>
      <c r="F16" s="18"/>
      <c r="G16" s="108">
        <v>3</v>
      </c>
      <c r="H16" s="20"/>
      <c r="I16" s="21"/>
      <c r="J16" s="15"/>
      <c r="K16" s="41"/>
      <c r="L16" s="44"/>
      <c r="N16" s="17">
        <v>5</v>
      </c>
      <c r="O16" s="27"/>
      <c r="P16" s="28"/>
      <c r="Q16" s="17"/>
      <c r="R16" s="25"/>
      <c r="S16" s="24"/>
      <c r="T16" s="83">
        <v>3</v>
      </c>
      <c r="U16" s="20"/>
      <c r="V16" s="21"/>
      <c r="W16" s="15"/>
      <c r="X16" s="40"/>
      <c r="Y16" s="33"/>
    </row>
    <row r="17" spans="1:25" ht="22.5" customHeight="1">
      <c r="A17" s="43">
        <v>6</v>
      </c>
      <c r="B17" s="27"/>
      <c r="C17" s="28"/>
      <c r="D17" s="17"/>
      <c r="E17" s="26"/>
      <c r="F17" s="18"/>
      <c r="G17" s="109"/>
      <c r="H17" s="22"/>
      <c r="I17" s="23"/>
      <c r="J17" s="5"/>
      <c r="K17" s="19"/>
      <c r="L17" s="45"/>
      <c r="N17" s="17">
        <v>6</v>
      </c>
      <c r="O17" s="27"/>
      <c r="P17" s="28"/>
      <c r="Q17" s="17"/>
      <c r="R17" s="25"/>
      <c r="S17" s="24"/>
      <c r="T17" s="84"/>
      <c r="U17" s="22"/>
      <c r="V17" s="23"/>
      <c r="W17" s="5"/>
      <c r="X17" s="39"/>
      <c r="Y17" s="32"/>
    </row>
    <row r="18" spans="1:25" ht="22.5" customHeight="1">
      <c r="A18" s="43">
        <v>7</v>
      </c>
      <c r="B18" s="27"/>
      <c r="C18" s="28"/>
      <c r="D18" s="17"/>
      <c r="E18" s="26"/>
      <c r="F18" s="18"/>
      <c r="G18" s="117">
        <v>4</v>
      </c>
      <c r="H18" s="20"/>
      <c r="I18" s="21"/>
      <c r="J18" s="15"/>
      <c r="K18" s="41"/>
      <c r="L18" s="44"/>
      <c r="N18" s="17">
        <v>7</v>
      </c>
      <c r="O18" s="27"/>
      <c r="P18" s="28"/>
      <c r="Q18" s="17"/>
      <c r="R18" s="25"/>
      <c r="S18" s="24"/>
      <c r="T18" s="77">
        <v>4</v>
      </c>
      <c r="U18" s="20"/>
      <c r="V18" s="21"/>
      <c r="W18" s="15"/>
      <c r="X18" s="40"/>
      <c r="Y18" s="33"/>
    </row>
    <row r="19" spans="1:25" ht="22.5" customHeight="1">
      <c r="A19" s="43">
        <v>8</v>
      </c>
      <c r="B19" s="27"/>
      <c r="C19" s="28"/>
      <c r="D19" s="17"/>
      <c r="E19" s="26"/>
      <c r="F19" s="18"/>
      <c r="G19" s="117"/>
      <c r="H19" s="22"/>
      <c r="I19" s="23"/>
      <c r="J19" s="5"/>
      <c r="K19" s="19"/>
      <c r="L19" s="45"/>
      <c r="N19" s="17">
        <v>8</v>
      </c>
      <c r="O19" s="27"/>
      <c r="P19" s="28"/>
      <c r="Q19" s="17"/>
      <c r="R19" s="25"/>
      <c r="S19" s="24"/>
      <c r="T19" s="77"/>
      <c r="U19" s="22"/>
      <c r="V19" s="23"/>
      <c r="W19" s="5"/>
      <c r="X19" s="39"/>
      <c r="Y19" s="32"/>
    </row>
    <row r="20" spans="1:25" ht="22.5" customHeight="1">
      <c r="A20" s="43">
        <v>9</v>
      </c>
      <c r="B20" s="27"/>
      <c r="C20" s="28"/>
      <c r="D20" s="17"/>
      <c r="E20" s="26"/>
      <c r="F20" s="18"/>
      <c r="G20" s="108">
        <v>5</v>
      </c>
      <c r="H20" s="20"/>
      <c r="I20" s="21"/>
      <c r="J20" s="15"/>
      <c r="K20" s="41"/>
      <c r="L20" s="44"/>
      <c r="N20" s="17">
        <v>9</v>
      </c>
      <c r="O20" s="27"/>
      <c r="P20" s="28"/>
      <c r="Q20" s="17"/>
      <c r="R20" s="25"/>
      <c r="S20" s="24"/>
      <c r="T20" s="83">
        <v>5</v>
      </c>
      <c r="U20" s="20"/>
      <c r="V20" s="21"/>
      <c r="W20" s="15"/>
      <c r="X20" s="40"/>
      <c r="Y20" s="33"/>
    </row>
    <row r="21" spans="1:25" ht="22.5" customHeight="1">
      <c r="A21" s="43">
        <v>10</v>
      </c>
      <c r="B21" s="27"/>
      <c r="C21" s="28"/>
      <c r="D21" s="17"/>
      <c r="E21" s="26"/>
      <c r="F21" s="18"/>
      <c r="G21" s="109"/>
      <c r="H21" s="22"/>
      <c r="I21" s="23"/>
      <c r="J21" s="5"/>
      <c r="K21" s="19"/>
      <c r="L21" s="45"/>
      <c r="N21" s="17">
        <v>10</v>
      </c>
      <c r="O21" s="27"/>
      <c r="P21" s="28"/>
      <c r="Q21" s="17"/>
      <c r="R21" s="25"/>
      <c r="S21" s="24"/>
      <c r="T21" s="84"/>
      <c r="U21" s="22"/>
      <c r="V21" s="23"/>
      <c r="W21" s="5"/>
      <c r="X21" s="39"/>
      <c r="Y21" s="32"/>
    </row>
    <row r="22" spans="1:25" ht="22.5" customHeight="1">
      <c r="A22" s="43">
        <v>11</v>
      </c>
      <c r="B22" s="27"/>
      <c r="C22" s="28"/>
      <c r="D22" s="17"/>
      <c r="E22" s="26"/>
      <c r="F22" s="18"/>
      <c r="G22" s="108">
        <v>6</v>
      </c>
      <c r="H22" s="20"/>
      <c r="I22" s="21"/>
      <c r="J22" s="15"/>
      <c r="K22" s="41"/>
      <c r="L22" s="44"/>
      <c r="N22" s="17">
        <v>11</v>
      </c>
      <c r="O22" s="27"/>
      <c r="P22" s="28"/>
      <c r="Q22" s="17"/>
      <c r="R22" s="25"/>
      <c r="S22" s="24"/>
      <c r="T22" s="83">
        <v>6</v>
      </c>
      <c r="U22" s="20"/>
      <c r="V22" s="21"/>
      <c r="W22" s="15"/>
      <c r="X22" s="40"/>
      <c r="Y22" s="33"/>
    </row>
    <row r="23" spans="1:25" ht="22.5" customHeight="1">
      <c r="A23" s="43">
        <v>12</v>
      </c>
      <c r="B23" s="27"/>
      <c r="C23" s="28"/>
      <c r="D23" s="17"/>
      <c r="E23" s="26"/>
      <c r="F23" s="18"/>
      <c r="G23" s="109"/>
      <c r="H23" s="22"/>
      <c r="I23" s="23"/>
      <c r="J23" s="5"/>
      <c r="K23" s="19"/>
      <c r="L23" s="45"/>
      <c r="N23" s="17">
        <v>12</v>
      </c>
      <c r="O23" s="27"/>
      <c r="P23" s="28"/>
      <c r="Q23" s="17"/>
      <c r="R23" s="25"/>
      <c r="S23" s="24"/>
      <c r="T23" s="84"/>
      <c r="U23" s="22"/>
      <c r="V23" s="23"/>
      <c r="W23" s="5"/>
      <c r="X23" s="39"/>
      <c r="Y23" s="32"/>
    </row>
    <row r="24" spans="1:25" ht="22.5" customHeight="1">
      <c r="A24" s="43">
        <v>13</v>
      </c>
      <c r="B24" s="27"/>
      <c r="C24" s="28"/>
      <c r="D24" s="17"/>
      <c r="E24" s="26"/>
      <c r="F24" s="18"/>
      <c r="G24" s="108">
        <v>7</v>
      </c>
      <c r="H24" s="20"/>
      <c r="I24" s="21"/>
      <c r="J24" s="15"/>
      <c r="K24" s="41"/>
      <c r="L24" s="44"/>
      <c r="N24" s="17">
        <v>13</v>
      </c>
      <c r="O24" s="27"/>
      <c r="P24" s="28"/>
      <c r="Q24" s="17"/>
      <c r="R24" s="25"/>
      <c r="S24" s="24"/>
      <c r="T24" s="83">
        <v>7</v>
      </c>
      <c r="U24" s="20"/>
      <c r="V24" s="21"/>
      <c r="W24" s="15"/>
      <c r="X24" s="40"/>
      <c r="Y24" s="33"/>
    </row>
    <row r="25" spans="1:25" ht="22.5" customHeight="1">
      <c r="A25" s="43">
        <v>14</v>
      </c>
      <c r="B25" s="27"/>
      <c r="C25" s="28"/>
      <c r="D25" s="17"/>
      <c r="E25" s="26"/>
      <c r="F25" s="18"/>
      <c r="G25" s="109"/>
      <c r="H25" s="22"/>
      <c r="I25" s="23"/>
      <c r="J25" s="5"/>
      <c r="K25" s="19"/>
      <c r="L25" s="45"/>
      <c r="N25" s="17">
        <v>14</v>
      </c>
      <c r="O25" s="27"/>
      <c r="P25" s="28"/>
      <c r="Q25" s="17"/>
      <c r="R25" s="25"/>
      <c r="S25" s="24"/>
      <c r="T25" s="84"/>
      <c r="U25" s="22"/>
      <c r="V25" s="23"/>
      <c r="W25" s="5"/>
      <c r="X25" s="39"/>
      <c r="Y25" s="32"/>
    </row>
    <row r="26" spans="1:25" ht="22.5" customHeight="1">
      <c r="A26" s="43">
        <v>15</v>
      </c>
      <c r="B26" s="27"/>
      <c r="C26" s="28"/>
      <c r="D26" s="17"/>
      <c r="E26" s="26"/>
      <c r="F26" s="18"/>
      <c r="G26" s="108">
        <v>8</v>
      </c>
      <c r="H26" s="20"/>
      <c r="I26" s="21"/>
      <c r="J26" s="15"/>
      <c r="K26" s="41"/>
      <c r="L26" s="44"/>
      <c r="N26" s="17">
        <v>15</v>
      </c>
      <c r="O26" s="27"/>
      <c r="P26" s="28"/>
      <c r="Q26" s="17"/>
      <c r="R26" s="25"/>
      <c r="S26" s="24"/>
      <c r="T26" s="83">
        <v>8</v>
      </c>
      <c r="U26" s="20"/>
      <c r="V26" s="21"/>
      <c r="W26" s="15"/>
      <c r="X26" s="40"/>
      <c r="Y26" s="33"/>
    </row>
    <row r="27" spans="1:25" ht="22.5" customHeight="1" thickBot="1">
      <c r="A27" s="46">
        <v>16</v>
      </c>
      <c r="B27" s="47"/>
      <c r="C27" s="48"/>
      <c r="D27" s="49"/>
      <c r="E27" s="50"/>
      <c r="F27" s="56"/>
      <c r="G27" s="109"/>
      <c r="H27" s="22"/>
      <c r="I27" s="23"/>
      <c r="J27" s="5"/>
      <c r="K27" s="19"/>
      <c r="L27" s="45"/>
      <c r="N27" s="17">
        <v>16</v>
      </c>
      <c r="O27" s="27"/>
      <c r="P27" s="28"/>
      <c r="Q27" s="17"/>
      <c r="R27" s="25"/>
      <c r="S27" s="24"/>
      <c r="T27" s="84"/>
      <c r="U27" s="22"/>
      <c r="V27" s="23"/>
      <c r="W27" s="5"/>
      <c r="X27" s="39"/>
      <c r="Y27" s="32"/>
    </row>
    <row r="28" spans="1:25" ht="22.5" customHeight="1">
      <c r="A28" s="91" t="s">
        <v>45</v>
      </c>
      <c r="B28" s="91"/>
      <c r="C28" s="91"/>
      <c r="D28" s="91"/>
      <c r="E28" s="91"/>
      <c r="F28" s="91"/>
      <c r="G28" s="108">
        <v>9</v>
      </c>
      <c r="H28" s="20"/>
      <c r="I28" s="21"/>
      <c r="J28" s="15"/>
      <c r="K28" s="41"/>
      <c r="L28" s="44"/>
      <c r="N28" s="91" t="s">
        <v>45</v>
      </c>
      <c r="O28" s="91"/>
      <c r="P28" s="91"/>
      <c r="Q28" s="91"/>
      <c r="R28" s="91"/>
      <c r="S28" s="91"/>
      <c r="T28" s="83">
        <v>9</v>
      </c>
      <c r="U28" s="20"/>
      <c r="V28" s="21"/>
      <c r="W28" s="15"/>
      <c r="X28" s="40"/>
      <c r="Y28" s="33"/>
    </row>
    <row r="29" spans="1:25" ht="22.5" customHeight="1">
      <c r="A29" s="91"/>
      <c r="B29" s="91"/>
      <c r="C29" s="91"/>
      <c r="D29" s="91"/>
      <c r="E29" s="91"/>
      <c r="F29" s="91"/>
      <c r="G29" s="109"/>
      <c r="H29" s="22"/>
      <c r="I29" s="23"/>
      <c r="J29" s="5"/>
      <c r="K29" s="19"/>
      <c r="L29" s="45"/>
      <c r="N29" s="91"/>
      <c r="O29" s="91"/>
      <c r="P29" s="91"/>
      <c r="Q29" s="91"/>
      <c r="R29" s="91"/>
      <c r="S29" s="91"/>
      <c r="T29" s="84"/>
      <c r="U29" s="22"/>
      <c r="V29" s="23"/>
      <c r="W29" s="5"/>
      <c r="X29" s="39"/>
      <c r="Y29" s="32"/>
    </row>
    <row r="30" spans="1:25" ht="22.5" customHeight="1">
      <c r="A30" s="2"/>
      <c r="B30" s="2"/>
      <c r="C30" s="2"/>
      <c r="G30" s="108">
        <v>10</v>
      </c>
      <c r="H30" s="20"/>
      <c r="I30" s="21"/>
      <c r="J30" s="15"/>
      <c r="K30" s="41"/>
      <c r="L30" s="44"/>
      <c r="N30" s="2"/>
      <c r="O30" s="2"/>
      <c r="P30" s="2"/>
      <c r="T30" s="83">
        <v>10</v>
      </c>
      <c r="U30" s="20"/>
      <c r="V30" s="21"/>
      <c r="W30" s="15"/>
      <c r="X30" s="40"/>
      <c r="Y30" s="33"/>
    </row>
    <row r="31" spans="1:25" ht="22.5" customHeight="1">
      <c r="A31" s="93" t="s">
        <v>5</v>
      </c>
      <c r="B31" s="93"/>
      <c r="C31" s="2"/>
      <c r="G31" s="109"/>
      <c r="H31" s="22"/>
      <c r="I31" s="23"/>
      <c r="J31" s="5"/>
      <c r="K31" s="19"/>
      <c r="L31" s="45"/>
      <c r="N31" s="93" t="s">
        <v>5</v>
      </c>
      <c r="O31" s="93"/>
      <c r="P31" s="2"/>
      <c r="T31" s="84"/>
      <c r="U31" s="22"/>
      <c r="V31" s="23"/>
      <c r="W31" s="5"/>
      <c r="X31" s="39"/>
      <c r="Y31" s="32"/>
    </row>
    <row r="32" spans="1:25" ht="22.5" customHeight="1">
      <c r="A32" s="94" t="s">
        <v>10</v>
      </c>
      <c r="B32" s="94"/>
      <c r="C32" s="95">
        <f>700*COUNTA(B12:B27,H12:H35)</f>
        <v>0</v>
      </c>
      <c r="D32" s="96"/>
      <c r="E32" s="30"/>
      <c r="G32" s="108">
        <v>11</v>
      </c>
      <c r="H32" s="20"/>
      <c r="I32" s="21"/>
      <c r="J32" s="15"/>
      <c r="K32" s="41"/>
      <c r="L32" s="44"/>
      <c r="N32" s="94" t="s">
        <v>10</v>
      </c>
      <c r="O32" s="94"/>
      <c r="P32" s="95">
        <f>700*COUNTA(O12:O27,U12:U35)</f>
        <v>5600</v>
      </c>
      <c r="Q32" s="96"/>
      <c r="R32" s="30"/>
      <c r="T32" s="83">
        <v>11</v>
      </c>
      <c r="U32" s="20"/>
      <c r="V32" s="21"/>
      <c r="W32" s="15"/>
      <c r="X32" s="40"/>
      <c r="Y32" s="33"/>
    </row>
    <row r="33" spans="1:25" ht="22.5" customHeight="1">
      <c r="A33" s="99" t="str">
        <f>COUNTA(B12:B27,H12:H35)&amp;"名"</f>
        <v>0名</v>
      </c>
      <c r="B33" s="100"/>
      <c r="C33" s="97"/>
      <c r="D33" s="98"/>
      <c r="E33" s="30"/>
      <c r="F33" s="2" t="s">
        <v>4</v>
      </c>
      <c r="G33" s="109"/>
      <c r="H33" s="22"/>
      <c r="I33" s="23"/>
      <c r="J33" s="5"/>
      <c r="K33" s="19"/>
      <c r="L33" s="45"/>
      <c r="N33" s="99" t="str">
        <f>COUNTA(O12:O27,U12:U35)&amp;"名"</f>
        <v>8名</v>
      </c>
      <c r="O33" s="100"/>
      <c r="P33" s="97"/>
      <c r="Q33" s="98"/>
      <c r="R33" s="30"/>
      <c r="S33" s="2" t="s">
        <v>4</v>
      </c>
      <c r="T33" s="84"/>
      <c r="U33" s="22"/>
      <c r="V33" s="23"/>
      <c r="W33" s="5"/>
      <c r="X33" s="39"/>
      <c r="Y33" s="32"/>
    </row>
    <row r="34" spans="1:25" ht="22.5" customHeight="1">
      <c r="A34" s="92"/>
      <c r="B34" s="92"/>
      <c r="C34" s="7"/>
      <c r="D34" s="7"/>
      <c r="E34" s="7"/>
      <c r="G34" s="108">
        <v>12</v>
      </c>
      <c r="H34" s="20"/>
      <c r="I34" s="21"/>
      <c r="J34" s="15"/>
      <c r="K34" s="41"/>
      <c r="L34" s="44"/>
      <c r="N34" s="92"/>
      <c r="O34" s="92"/>
      <c r="P34" s="7"/>
      <c r="Q34" s="7"/>
      <c r="R34" s="7"/>
      <c r="T34" s="83">
        <v>12</v>
      </c>
      <c r="U34" s="20"/>
      <c r="V34" s="21"/>
      <c r="W34" s="15"/>
      <c r="X34" s="40"/>
      <c r="Y34" s="33"/>
    </row>
    <row r="35" spans="7:25" ht="22.5" customHeight="1" thickBot="1">
      <c r="G35" s="125"/>
      <c r="H35" s="51"/>
      <c r="I35" s="52"/>
      <c r="J35" s="53"/>
      <c r="K35" s="54"/>
      <c r="L35" s="55"/>
      <c r="T35" s="84"/>
      <c r="U35" s="22"/>
      <c r="V35" s="23"/>
      <c r="W35" s="5"/>
      <c r="X35" s="39"/>
      <c r="Y35" s="32"/>
    </row>
    <row r="36" ht="9" customHeight="1"/>
    <row r="37" spans="4:24" ht="18" customHeight="1">
      <c r="D37" s="93" t="s">
        <v>6</v>
      </c>
      <c r="E37" s="93"/>
      <c r="F37" s="93"/>
      <c r="G37" s="93"/>
      <c r="H37" s="93"/>
      <c r="I37" s="93"/>
      <c r="J37" s="93"/>
      <c r="K37" s="2"/>
      <c r="Q37" s="93" t="s">
        <v>6</v>
      </c>
      <c r="R37" s="93"/>
      <c r="S37" s="93"/>
      <c r="T37" s="93"/>
      <c r="U37" s="93"/>
      <c r="V37" s="93"/>
      <c r="W37" s="93"/>
      <c r="X37" s="2"/>
    </row>
    <row r="38" spans="4:25" ht="18" customHeight="1">
      <c r="D38" s="80" t="s">
        <v>189</v>
      </c>
      <c r="E38" s="80"/>
      <c r="F38" s="80"/>
      <c r="G38" s="80"/>
      <c r="H38" s="80"/>
      <c r="I38" s="86"/>
      <c r="J38" s="86"/>
      <c r="K38" s="86"/>
      <c r="L38" s="86"/>
      <c r="Q38" s="80" t="str">
        <f>D38</f>
        <v>平成 ３０ 年　　　月　　　日　　　　　学校長　　　　　　　　  　　　　　　　　</v>
      </c>
      <c r="R38" s="80"/>
      <c r="S38" s="80"/>
      <c r="T38" s="80"/>
      <c r="U38" s="80"/>
      <c r="V38" s="86"/>
      <c r="W38" s="86"/>
      <c r="X38" s="86"/>
      <c r="Y38" s="86"/>
    </row>
    <row r="39" spans="4:25" ht="18" customHeight="1">
      <c r="D39" s="80"/>
      <c r="E39" s="80"/>
      <c r="F39" s="80"/>
      <c r="G39" s="80"/>
      <c r="H39" s="80"/>
      <c r="I39" s="86"/>
      <c r="J39" s="86"/>
      <c r="K39" s="86"/>
      <c r="L39" s="86"/>
      <c r="Q39" s="80"/>
      <c r="R39" s="80"/>
      <c r="S39" s="80"/>
      <c r="T39" s="80"/>
      <c r="U39" s="80"/>
      <c r="V39" s="86"/>
      <c r="W39" s="86"/>
      <c r="X39" s="86"/>
      <c r="Y39" s="86"/>
    </row>
  </sheetData>
  <sheetProtection/>
  <mergeCells count="76">
    <mergeCell ref="D38:H39"/>
    <mergeCell ref="I38:L39"/>
    <mergeCell ref="G34:G35"/>
    <mergeCell ref="A34:B34"/>
    <mergeCell ref="A32:B32"/>
    <mergeCell ref="A33:B33"/>
    <mergeCell ref="C32:D33"/>
    <mergeCell ref="D37:J37"/>
    <mergeCell ref="G32:G33"/>
    <mergeCell ref="A9:L9"/>
    <mergeCell ref="A28:F29"/>
    <mergeCell ref="D7:F7"/>
    <mergeCell ref="H11:I11"/>
    <mergeCell ref="B11:C11"/>
    <mergeCell ref="G18:G19"/>
    <mergeCell ref="G20:G21"/>
    <mergeCell ref="G7:L7"/>
    <mergeCell ref="G16:G17"/>
    <mergeCell ref="G28:G29"/>
    <mergeCell ref="A1:I1"/>
    <mergeCell ref="A7:B7"/>
    <mergeCell ref="A8:C8"/>
    <mergeCell ref="G10:L10"/>
    <mergeCell ref="G12:G13"/>
    <mergeCell ref="G14:G15"/>
    <mergeCell ref="D3:F3"/>
    <mergeCell ref="A2:L2"/>
    <mergeCell ref="A10:F10"/>
    <mergeCell ref="B4:E5"/>
    <mergeCell ref="G22:G23"/>
    <mergeCell ref="G24:G25"/>
    <mergeCell ref="G26:G27"/>
    <mergeCell ref="A31:B31"/>
    <mergeCell ref="G30:G31"/>
    <mergeCell ref="K11:L11"/>
    <mergeCell ref="E11:F11"/>
    <mergeCell ref="N1:V1"/>
    <mergeCell ref="N2:Y2"/>
    <mergeCell ref="Q3:S3"/>
    <mergeCell ref="O4:P5"/>
    <mergeCell ref="Q4:R5"/>
    <mergeCell ref="V6:AC6"/>
    <mergeCell ref="O11:P11"/>
    <mergeCell ref="R11:S11"/>
    <mergeCell ref="U11:V11"/>
    <mergeCell ref="T30:T31"/>
    <mergeCell ref="N31:O31"/>
    <mergeCell ref="X11:Y11"/>
    <mergeCell ref="T34:T35"/>
    <mergeCell ref="T22:T23"/>
    <mergeCell ref="T20:T21"/>
    <mergeCell ref="Q37:W37"/>
    <mergeCell ref="N32:O32"/>
    <mergeCell ref="P32:Q33"/>
    <mergeCell ref="T32:T33"/>
    <mergeCell ref="N33:O33"/>
    <mergeCell ref="Q38:U39"/>
    <mergeCell ref="V38:Y39"/>
    <mergeCell ref="I6:L6"/>
    <mergeCell ref="N10:S10"/>
    <mergeCell ref="T10:Y10"/>
    <mergeCell ref="N28:S29"/>
    <mergeCell ref="T28:T29"/>
    <mergeCell ref="T26:T27"/>
    <mergeCell ref="T24:T25"/>
    <mergeCell ref="N34:O34"/>
    <mergeCell ref="I4:L4"/>
    <mergeCell ref="T18:T19"/>
    <mergeCell ref="N7:O7"/>
    <mergeCell ref="Q7:S7"/>
    <mergeCell ref="T7:Y7"/>
    <mergeCell ref="N8:P8"/>
    <mergeCell ref="T16:T17"/>
    <mergeCell ref="T14:T15"/>
    <mergeCell ref="T12:T13"/>
    <mergeCell ref="N9:Y9"/>
  </mergeCells>
  <dataValidations count="2">
    <dataValidation type="list" allowBlank="1" showInputMessage="1" showErrorMessage="1" sqref="E12:E27 K12:K35">
      <formula1>$R$12</formula1>
    </dataValidation>
    <dataValidation type="list" allowBlank="1" showInputMessage="1" showErrorMessage="1" sqref="F12:F27 L12:L35">
      <formula1>$S$12</formula1>
    </dataValidation>
  </dataValidation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="85" zoomScaleSheetLayoutView="85" zoomScalePageLayoutView="0" workbookViewId="0" topLeftCell="A22">
      <selection activeCell="D38" sqref="D38:H39"/>
    </sheetView>
  </sheetViews>
  <sheetFormatPr defaultColWidth="9.00390625" defaultRowHeight="13.5"/>
  <cols>
    <col min="1" max="1" width="5.00390625" style="1" customWidth="1"/>
    <col min="2" max="3" width="9.625" style="1" customWidth="1"/>
    <col min="4" max="4" width="6.875" style="1" customWidth="1"/>
    <col min="5" max="5" width="4.625" style="1" customWidth="1"/>
    <col min="6" max="6" width="9.625" style="1" customWidth="1"/>
    <col min="7" max="7" width="5.00390625" style="1" customWidth="1"/>
    <col min="8" max="9" width="9.625" style="1" customWidth="1"/>
    <col min="10" max="10" width="6.875" style="1" customWidth="1"/>
    <col min="11" max="11" width="4.625" style="1" customWidth="1"/>
    <col min="12" max="12" width="9.625" style="1" customWidth="1"/>
    <col min="13" max="13" width="2.625" style="1" customWidth="1"/>
    <col min="14" max="14" width="5.00390625" style="1" customWidth="1"/>
    <col min="15" max="16" width="9.625" style="1" customWidth="1"/>
    <col min="17" max="17" width="6.875" style="1" customWidth="1"/>
    <col min="18" max="18" width="4.625" style="1" customWidth="1"/>
    <col min="19" max="19" width="9.625" style="1" customWidth="1"/>
    <col min="20" max="20" width="5.00390625" style="1" customWidth="1"/>
    <col min="21" max="22" width="9.625" style="1" customWidth="1"/>
    <col min="23" max="23" width="6.875" style="1" customWidth="1"/>
    <col min="24" max="24" width="4.625" style="1" customWidth="1"/>
    <col min="25" max="25" width="9.625" style="1" customWidth="1"/>
    <col min="26" max="16384" width="9.00390625" style="1" customWidth="1"/>
  </cols>
  <sheetData>
    <row r="1" spans="1:25" ht="30" customHeight="1" thickBot="1">
      <c r="A1" s="113" t="s">
        <v>188</v>
      </c>
      <c r="B1" s="113"/>
      <c r="C1" s="113"/>
      <c r="D1" s="113"/>
      <c r="E1" s="113"/>
      <c r="F1" s="113"/>
      <c r="G1" s="113"/>
      <c r="H1" s="113"/>
      <c r="I1" s="113"/>
      <c r="J1" s="31"/>
      <c r="K1" s="37" t="s">
        <v>16</v>
      </c>
      <c r="L1" s="38"/>
      <c r="N1" s="101" t="s">
        <v>35</v>
      </c>
      <c r="O1" s="101"/>
      <c r="P1" s="101"/>
      <c r="Q1" s="101"/>
      <c r="R1" s="101"/>
      <c r="S1" s="101"/>
      <c r="T1" s="101"/>
      <c r="U1" s="101"/>
      <c r="V1" s="101"/>
      <c r="W1" s="31"/>
      <c r="X1" s="37" t="s">
        <v>16</v>
      </c>
      <c r="Y1" s="38" t="s">
        <v>32</v>
      </c>
    </row>
    <row r="2" spans="1:25" ht="9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8" customHeight="1">
      <c r="A3" s="9" t="s">
        <v>11</v>
      </c>
      <c r="B3" s="9"/>
      <c r="C3" s="9"/>
      <c r="D3" s="103"/>
      <c r="E3" s="103"/>
      <c r="F3" s="103"/>
      <c r="G3" s="9"/>
      <c r="H3" s="4"/>
      <c r="I3" s="4"/>
      <c r="J3" s="4"/>
      <c r="K3" s="4"/>
      <c r="L3" s="4"/>
      <c r="N3" s="9" t="s">
        <v>11</v>
      </c>
      <c r="O3" s="9"/>
      <c r="P3" s="9"/>
      <c r="Q3" s="103"/>
      <c r="R3" s="103"/>
      <c r="S3" s="103"/>
      <c r="T3" s="9"/>
      <c r="U3" s="4"/>
      <c r="V3" s="4"/>
      <c r="W3" s="4"/>
      <c r="X3" s="4"/>
      <c r="Y3" s="4"/>
    </row>
    <row r="4" spans="2:25" ht="18" customHeight="1">
      <c r="B4" s="121" t="e">
        <f>VLOOKUP('抽選作業用'!E1,'抽選作業用'!Z4:AB50,2)</f>
        <v>#N/A</v>
      </c>
      <c r="C4" s="121"/>
      <c r="D4" s="121"/>
      <c r="E4" s="121"/>
      <c r="F4" s="3"/>
      <c r="G4" s="9" t="s">
        <v>12</v>
      </c>
      <c r="H4" s="3"/>
      <c r="I4" s="76"/>
      <c r="J4" s="76"/>
      <c r="K4" s="76"/>
      <c r="L4" s="76"/>
      <c r="O4" s="104"/>
      <c r="P4" s="104"/>
      <c r="Q4" s="106" t="s">
        <v>14</v>
      </c>
      <c r="R4" s="106"/>
      <c r="S4" s="3"/>
      <c r="T4" s="9" t="s">
        <v>12</v>
      </c>
      <c r="U4" s="3"/>
      <c r="V4" s="3"/>
      <c r="W4" s="3"/>
      <c r="X4" s="3"/>
      <c r="Y4" s="9"/>
    </row>
    <row r="5" spans="1:25" ht="9" customHeight="1">
      <c r="A5" s="29"/>
      <c r="B5" s="122"/>
      <c r="C5" s="122"/>
      <c r="D5" s="122"/>
      <c r="E5" s="122"/>
      <c r="F5" s="11"/>
      <c r="G5" s="12"/>
      <c r="H5" s="13"/>
      <c r="I5" s="13"/>
      <c r="J5" s="13"/>
      <c r="K5" s="13"/>
      <c r="L5" s="13"/>
      <c r="M5" s="4"/>
      <c r="N5" s="29"/>
      <c r="O5" s="105"/>
      <c r="P5" s="105"/>
      <c r="Q5" s="107"/>
      <c r="R5" s="107"/>
      <c r="S5" s="11"/>
      <c r="T5" s="12"/>
      <c r="U5" s="13"/>
      <c r="V5" s="13"/>
      <c r="W5" s="13"/>
      <c r="X5" s="13"/>
      <c r="Y5" s="13"/>
    </row>
    <row r="6" spans="1:29" ht="18" customHeight="1" thickBot="1">
      <c r="A6" s="3"/>
      <c r="B6" s="3"/>
      <c r="C6" s="3"/>
      <c r="D6" s="4"/>
      <c r="E6" s="4"/>
      <c r="F6" s="4"/>
      <c r="G6" s="10" t="s">
        <v>13</v>
      </c>
      <c r="H6" s="8"/>
      <c r="I6" s="76"/>
      <c r="J6" s="76"/>
      <c r="K6" s="76"/>
      <c r="L6" s="76"/>
      <c r="M6" s="4"/>
      <c r="N6" s="3"/>
      <c r="O6" s="3"/>
      <c r="P6" s="3"/>
      <c r="Q6" s="4"/>
      <c r="R6" s="4"/>
      <c r="S6" s="4"/>
      <c r="T6" s="10" t="s">
        <v>13</v>
      </c>
      <c r="U6" s="8"/>
      <c r="V6" s="107" t="s">
        <v>51</v>
      </c>
      <c r="W6" s="107"/>
      <c r="X6" s="107"/>
      <c r="Y6" s="107"/>
      <c r="Z6" s="107"/>
      <c r="AA6" s="107"/>
      <c r="AB6" s="107"/>
      <c r="AC6" s="107"/>
    </row>
    <row r="7" spans="1:25" ht="19.5" customHeight="1" thickBot="1">
      <c r="A7" s="78" t="s">
        <v>17</v>
      </c>
      <c r="B7" s="78"/>
      <c r="C7" s="36"/>
      <c r="D7" s="79" t="s">
        <v>18</v>
      </c>
      <c r="E7" s="80"/>
      <c r="F7" s="80"/>
      <c r="G7" s="81" t="s">
        <v>15</v>
      </c>
      <c r="H7" s="81"/>
      <c r="I7" s="81"/>
      <c r="J7" s="81"/>
      <c r="K7" s="81"/>
      <c r="L7" s="81"/>
      <c r="M7" s="4"/>
      <c r="N7" s="78" t="s">
        <v>17</v>
      </c>
      <c r="O7" s="78"/>
      <c r="P7" s="36">
        <v>4</v>
      </c>
      <c r="Q7" s="79" t="s">
        <v>18</v>
      </c>
      <c r="R7" s="80"/>
      <c r="S7" s="80"/>
      <c r="T7" s="81" t="s">
        <v>15</v>
      </c>
      <c r="U7" s="81"/>
      <c r="V7" s="81"/>
      <c r="W7" s="81"/>
      <c r="X7" s="81"/>
      <c r="Y7" s="81"/>
    </row>
    <row r="8" spans="1:25" ht="10.5" customHeight="1">
      <c r="A8" s="82"/>
      <c r="B8" s="82"/>
      <c r="C8" s="82"/>
      <c r="D8" s="4"/>
      <c r="E8" s="4"/>
      <c r="F8" s="4"/>
      <c r="G8" s="4"/>
      <c r="H8" s="4"/>
      <c r="I8" s="4"/>
      <c r="J8" s="4"/>
      <c r="K8" s="4"/>
      <c r="L8" s="4"/>
      <c r="M8" s="4"/>
      <c r="N8" s="82"/>
      <c r="O8" s="82"/>
      <c r="P8" s="82"/>
      <c r="Q8" s="4"/>
      <c r="R8" s="4"/>
      <c r="S8" s="4"/>
      <c r="T8" s="4"/>
      <c r="U8" s="4"/>
      <c r="V8" s="4"/>
      <c r="W8" s="4"/>
      <c r="X8" s="4"/>
      <c r="Y8" s="4"/>
    </row>
    <row r="9" spans="1:25" ht="18.75" customHeight="1" thickBot="1">
      <c r="A9" s="123" t="s">
        <v>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N9" s="85" t="s">
        <v>0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26.25" customHeight="1" thickBot="1">
      <c r="A10" s="118" t="s">
        <v>1</v>
      </c>
      <c r="B10" s="119"/>
      <c r="C10" s="119"/>
      <c r="D10" s="119"/>
      <c r="E10" s="119"/>
      <c r="F10" s="120"/>
      <c r="G10" s="114" t="s">
        <v>2</v>
      </c>
      <c r="H10" s="115"/>
      <c r="I10" s="115"/>
      <c r="J10" s="115"/>
      <c r="K10" s="115"/>
      <c r="L10" s="116"/>
      <c r="N10" s="87" t="s">
        <v>1</v>
      </c>
      <c r="O10" s="87"/>
      <c r="P10" s="87"/>
      <c r="Q10" s="87"/>
      <c r="R10" s="87"/>
      <c r="S10" s="87"/>
      <c r="T10" s="88" t="s">
        <v>2</v>
      </c>
      <c r="U10" s="89"/>
      <c r="V10" s="89"/>
      <c r="W10" s="89"/>
      <c r="X10" s="89"/>
      <c r="Y10" s="90"/>
    </row>
    <row r="11" spans="1:25" ht="26.25" customHeight="1" thickTop="1">
      <c r="A11" s="57" t="s">
        <v>9</v>
      </c>
      <c r="B11" s="110" t="s">
        <v>7</v>
      </c>
      <c r="C11" s="124"/>
      <c r="D11" s="16" t="s">
        <v>3</v>
      </c>
      <c r="E11" s="110" t="s">
        <v>8</v>
      </c>
      <c r="F11" s="112"/>
      <c r="G11" s="57" t="s">
        <v>9</v>
      </c>
      <c r="H11" s="110" t="s">
        <v>7</v>
      </c>
      <c r="I11" s="124"/>
      <c r="J11" s="16" t="s">
        <v>3</v>
      </c>
      <c r="K11" s="110" t="s">
        <v>8</v>
      </c>
      <c r="L11" s="111"/>
      <c r="N11" s="6" t="s">
        <v>9</v>
      </c>
      <c r="O11" s="88" t="s">
        <v>7</v>
      </c>
      <c r="P11" s="90"/>
      <c r="Q11" s="17" t="s">
        <v>3</v>
      </c>
      <c r="R11" s="88" t="s">
        <v>8</v>
      </c>
      <c r="S11" s="90"/>
      <c r="T11" s="6" t="s">
        <v>9</v>
      </c>
      <c r="U11" s="88" t="s">
        <v>7</v>
      </c>
      <c r="V11" s="90"/>
      <c r="W11" s="17" t="s">
        <v>3</v>
      </c>
      <c r="X11" s="88" t="s">
        <v>8</v>
      </c>
      <c r="Y11" s="90"/>
    </row>
    <row r="12" spans="1:25" ht="22.5" customHeight="1">
      <c r="A12" s="43">
        <v>1</v>
      </c>
      <c r="B12" s="27"/>
      <c r="C12" s="28"/>
      <c r="D12" s="17"/>
      <c r="E12" s="26"/>
      <c r="F12" s="18"/>
      <c r="G12" s="108">
        <v>1</v>
      </c>
      <c r="H12" s="20"/>
      <c r="I12" s="21"/>
      <c r="J12" s="42"/>
      <c r="K12" s="41"/>
      <c r="L12" s="44"/>
      <c r="N12" s="17">
        <v>1</v>
      </c>
      <c r="O12" s="27" t="s">
        <v>21</v>
      </c>
      <c r="P12" s="28" t="s">
        <v>23</v>
      </c>
      <c r="Q12" s="17">
        <v>3</v>
      </c>
      <c r="R12" s="26" t="s">
        <v>46</v>
      </c>
      <c r="S12" s="14" t="s">
        <v>26</v>
      </c>
      <c r="T12" s="83">
        <v>1</v>
      </c>
      <c r="U12" s="20" t="s">
        <v>20</v>
      </c>
      <c r="V12" s="21" t="s">
        <v>24</v>
      </c>
      <c r="W12" s="15">
        <v>2</v>
      </c>
      <c r="X12" s="40"/>
      <c r="Y12" s="34" t="s">
        <v>26</v>
      </c>
    </row>
    <row r="13" spans="1:25" ht="22.5" customHeight="1">
      <c r="A13" s="43">
        <v>2</v>
      </c>
      <c r="B13" s="27"/>
      <c r="C13" s="28"/>
      <c r="D13" s="17"/>
      <c r="E13" s="26"/>
      <c r="F13" s="18"/>
      <c r="G13" s="109"/>
      <c r="H13" s="22"/>
      <c r="I13" s="23"/>
      <c r="J13" s="5"/>
      <c r="K13" s="19"/>
      <c r="L13" s="45"/>
      <c r="N13" s="17">
        <v>2</v>
      </c>
      <c r="O13" s="27" t="s">
        <v>21</v>
      </c>
      <c r="P13" s="28" t="s">
        <v>25</v>
      </c>
      <c r="Q13" s="17">
        <v>2</v>
      </c>
      <c r="R13" s="25"/>
      <c r="S13" s="14" t="s">
        <v>26</v>
      </c>
      <c r="T13" s="84"/>
      <c r="U13" s="22" t="s">
        <v>27</v>
      </c>
      <c r="V13" s="23" t="s">
        <v>29</v>
      </c>
      <c r="W13" s="5">
        <v>1</v>
      </c>
      <c r="X13" s="39"/>
      <c r="Y13" s="35"/>
    </row>
    <row r="14" spans="1:25" ht="22.5" customHeight="1">
      <c r="A14" s="43">
        <v>3</v>
      </c>
      <c r="B14" s="27"/>
      <c r="C14" s="28"/>
      <c r="D14" s="17"/>
      <c r="E14" s="26"/>
      <c r="F14" s="18"/>
      <c r="G14" s="117">
        <v>2</v>
      </c>
      <c r="H14" s="20"/>
      <c r="I14" s="21"/>
      <c r="J14" s="15"/>
      <c r="K14" s="41"/>
      <c r="L14" s="44"/>
      <c r="N14" s="17">
        <v>3</v>
      </c>
      <c r="O14" s="27" t="s">
        <v>28</v>
      </c>
      <c r="P14" s="28" t="s">
        <v>30</v>
      </c>
      <c r="Q14" s="17">
        <v>1</v>
      </c>
      <c r="R14" s="25"/>
      <c r="S14" s="24"/>
      <c r="T14" s="77">
        <v>2</v>
      </c>
      <c r="U14" s="20" t="s">
        <v>20</v>
      </c>
      <c r="V14" s="21" t="s">
        <v>22</v>
      </c>
      <c r="W14" s="15">
        <v>3</v>
      </c>
      <c r="X14" s="41" t="s">
        <v>47</v>
      </c>
      <c r="Y14" s="34" t="s">
        <v>26</v>
      </c>
    </row>
    <row r="15" spans="1:25" ht="22.5" customHeight="1">
      <c r="A15" s="43">
        <v>4</v>
      </c>
      <c r="B15" s="27"/>
      <c r="C15" s="28"/>
      <c r="D15" s="17"/>
      <c r="E15" s="26"/>
      <c r="F15" s="18"/>
      <c r="G15" s="117"/>
      <c r="H15" s="22"/>
      <c r="I15" s="23"/>
      <c r="J15" s="5"/>
      <c r="K15" s="19"/>
      <c r="L15" s="45"/>
      <c r="N15" s="17">
        <v>4</v>
      </c>
      <c r="O15" s="27" t="s">
        <v>32</v>
      </c>
      <c r="P15" s="28" t="s">
        <v>34</v>
      </c>
      <c r="Q15" s="17">
        <v>1</v>
      </c>
      <c r="R15" s="26" t="s">
        <v>46</v>
      </c>
      <c r="S15" s="24"/>
      <c r="T15" s="77"/>
      <c r="U15" s="22" t="s">
        <v>31</v>
      </c>
      <c r="V15" s="23" t="s">
        <v>33</v>
      </c>
      <c r="W15" s="5">
        <v>1</v>
      </c>
      <c r="X15" s="19" t="s">
        <v>47</v>
      </c>
      <c r="Y15" s="32"/>
    </row>
    <row r="16" spans="1:25" ht="22.5" customHeight="1">
      <c r="A16" s="43">
        <v>5</v>
      </c>
      <c r="B16" s="27"/>
      <c r="C16" s="28"/>
      <c r="D16" s="17"/>
      <c r="E16" s="26"/>
      <c r="F16" s="18"/>
      <c r="G16" s="108">
        <v>3</v>
      </c>
      <c r="H16" s="20"/>
      <c r="I16" s="21"/>
      <c r="J16" s="15"/>
      <c r="K16" s="41"/>
      <c r="L16" s="44"/>
      <c r="N16" s="17">
        <v>5</v>
      </c>
      <c r="O16" s="27"/>
      <c r="P16" s="28"/>
      <c r="Q16" s="17"/>
      <c r="R16" s="25"/>
      <c r="S16" s="24"/>
      <c r="T16" s="83">
        <v>3</v>
      </c>
      <c r="U16" s="20"/>
      <c r="V16" s="21"/>
      <c r="W16" s="15"/>
      <c r="X16" s="40"/>
      <c r="Y16" s="33"/>
    </row>
    <row r="17" spans="1:25" ht="22.5" customHeight="1">
      <c r="A17" s="43">
        <v>6</v>
      </c>
      <c r="B17" s="27"/>
      <c r="C17" s="28"/>
      <c r="D17" s="17"/>
      <c r="E17" s="26"/>
      <c r="F17" s="18"/>
      <c r="G17" s="109"/>
      <c r="H17" s="22"/>
      <c r="I17" s="23"/>
      <c r="J17" s="5"/>
      <c r="K17" s="19"/>
      <c r="L17" s="45"/>
      <c r="N17" s="17">
        <v>6</v>
      </c>
      <c r="O17" s="27"/>
      <c r="P17" s="28"/>
      <c r="Q17" s="17"/>
      <c r="R17" s="25"/>
      <c r="S17" s="24"/>
      <c r="T17" s="84"/>
      <c r="U17" s="22"/>
      <c r="V17" s="23"/>
      <c r="W17" s="5"/>
      <c r="X17" s="39"/>
      <c r="Y17" s="32"/>
    </row>
    <row r="18" spans="1:25" ht="22.5" customHeight="1">
      <c r="A18" s="43">
        <v>7</v>
      </c>
      <c r="B18" s="27"/>
      <c r="C18" s="28"/>
      <c r="D18" s="17"/>
      <c r="E18" s="26"/>
      <c r="F18" s="18"/>
      <c r="G18" s="117">
        <v>4</v>
      </c>
      <c r="H18" s="20"/>
      <c r="I18" s="21"/>
      <c r="J18" s="15"/>
      <c r="K18" s="41"/>
      <c r="L18" s="44"/>
      <c r="N18" s="17">
        <v>7</v>
      </c>
      <c r="O18" s="27"/>
      <c r="P18" s="28"/>
      <c r="Q18" s="17"/>
      <c r="R18" s="25"/>
      <c r="S18" s="24"/>
      <c r="T18" s="77">
        <v>4</v>
      </c>
      <c r="U18" s="20"/>
      <c r="V18" s="21"/>
      <c r="W18" s="15"/>
      <c r="X18" s="40"/>
      <c r="Y18" s="33"/>
    </row>
    <row r="19" spans="1:25" ht="22.5" customHeight="1">
      <c r="A19" s="43">
        <v>8</v>
      </c>
      <c r="B19" s="27"/>
      <c r="C19" s="28"/>
      <c r="D19" s="17"/>
      <c r="E19" s="26"/>
      <c r="F19" s="18"/>
      <c r="G19" s="117"/>
      <c r="H19" s="22"/>
      <c r="I19" s="23"/>
      <c r="J19" s="5"/>
      <c r="K19" s="19"/>
      <c r="L19" s="45"/>
      <c r="N19" s="17">
        <v>8</v>
      </c>
      <c r="O19" s="27"/>
      <c r="P19" s="28"/>
      <c r="Q19" s="17"/>
      <c r="R19" s="25"/>
      <c r="S19" s="24"/>
      <c r="T19" s="77"/>
      <c r="U19" s="22"/>
      <c r="V19" s="23"/>
      <c r="W19" s="5"/>
      <c r="X19" s="39"/>
      <c r="Y19" s="32"/>
    </row>
    <row r="20" spans="1:25" ht="22.5" customHeight="1">
      <c r="A20" s="43">
        <v>9</v>
      </c>
      <c r="B20" s="27"/>
      <c r="C20" s="28"/>
      <c r="D20" s="17"/>
      <c r="E20" s="26"/>
      <c r="F20" s="18"/>
      <c r="G20" s="108">
        <v>5</v>
      </c>
      <c r="H20" s="20"/>
      <c r="I20" s="21"/>
      <c r="J20" s="15"/>
      <c r="K20" s="41"/>
      <c r="L20" s="44"/>
      <c r="N20" s="17">
        <v>9</v>
      </c>
      <c r="O20" s="27"/>
      <c r="P20" s="28"/>
      <c r="Q20" s="17"/>
      <c r="R20" s="25"/>
      <c r="S20" s="24"/>
      <c r="T20" s="83">
        <v>5</v>
      </c>
      <c r="U20" s="20"/>
      <c r="V20" s="21"/>
      <c r="W20" s="15"/>
      <c r="X20" s="40"/>
      <c r="Y20" s="33"/>
    </row>
    <row r="21" spans="1:25" ht="22.5" customHeight="1">
      <c r="A21" s="43">
        <v>10</v>
      </c>
      <c r="B21" s="27"/>
      <c r="C21" s="28"/>
      <c r="D21" s="17"/>
      <c r="E21" s="26"/>
      <c r="F21" s="18"/>
      <c r="G21" s="109"/>
      <c r="H21" s="22"/>
      <c r="I21" s="23"/>
      <c r="J21" s="5"/>
      <c r="K21" s="19"/>
      <c r="L21" s="45"/>
      <c r="N21" s="17">
        <v>10</v>
      </c>
      <c r="O21" s="27"/>
      <c r="P21" s="28"/>
      <c r="Q21" s="17"/>
      <c r="R21" s="25"/>
      <c r="S21" s="24"/>
      <c r="T21" s="84"/>
      <c r="U21" s="22"/>
      <c r="V21" s="23"/>
      <c r="W21" s="5"/>
      <c r="X21" s="39"/>
      <c r="Y21" s="32"/>
    </row>
    <row r="22" spans="1:25" ht="22.5" customHeight="1">
      <c r="A22" s="43">
        <v>11</v>
      </c>
      <c r="B22" s="27"/>
      <c r="C22" s="28"/>
      <c r="D22" s="17"/>
      <c r="E22" s="26"/>
      <c r="F22" s="18"/>
      <c r="G22" s="108">
        <v>6</v>
      </c>
      <c r="H22" s="20"/>
      <c r="I22" s="21"/>
      <c r="J22" s="15"/>
      <c r="K22" s="41"/>
      <c r="L22" s="44"/>
      <c r="N22" s="17">
        <v>11</v>
      </c>
      <c r="O22" s="27"/>
      <c r="P22" s="28"/>
      <c r="Q22" s="17"/>
      <c r="R22" s="25"/>
      <c r="S22" s="24"/>
      <c r="T22" s="83">
        <v>6</v>
      </c>
      <c r="U22" s="20"/>
      <c r="V22" s="21"/>
      <c r="W22" s="15"/>
      <c r="X22" s="40"/>
      <c r="Y22" s="33"/>
    </row>
    <row r="23" spans="1:25" ht="22.5" customHeight="1">
      <c r="A23" s="43">
        <v>12</v>
      </c>
      <c r="B23" s="27"/>
      <c r="C23" s="28"/>
      <c r="D23" s="17"/>
      <c r="E23" s="26"/>
      <c r="F23" s="18"/>
      <c r="G23" s="109"/>
      <c r="H23" s="22"/>
      <c r="I23" s="23"/>
      <c r="J23" s="5"/>
      <c r="K23" s="19"/>
      <c r="L23" s="45"/>
      <c r="N23" s="17">
        <v>12</v>
      </c>
      <c r="O23" s="27"/>
      <c r="P23" s="28"/>
      <c r="Q23" s="17"/>
      <c r="R23" s="25"/>
      <c r="S23" s="24"/>
      <c r="T23" s="84"/>
      <c r="U23" s="22"/>
      <c r="V23" s="23"/>
      <c r="W23" s="5"/>
      <c r="X23" s="39"/>
      <c r="Y23" s="32"/>
    </row>
    <row r="24" spans="1:25" ht="22.5" customHeight="1">
      <c r="A24" s="43">
        <v>13</v>
      </c>
      <c r="B24" s="27"/>
      <c r="C24" s="28"/>
      <c r="D24" s="17"/>
      <c r="E24" s="26"/>
      <c r="F24" s="18"/>
      <c r="G24" s="108">
        <v>7</v>
      </c>
      <c r="H24" s="20"/>
      <c r="I24" s="21"/>
      <c r="J24" s="15"/>
      <c r="K24" s="41"/>
      <c r="L24" s="44"/>
      <c r="N24" s="17">
        <v>13</v>
      </c>
      <c r="O24" s="27"/>
      <c r="P24" s="28"/>
      <c r="Q24" s="17"/>
      <c r="R24" s="25"/>
      <c r="S24" s="24"/>
      <c r="T24" s="83">
        <v>7</v>
      </c>
      <c r="U24" s="20"/>
      <c r="V24" s="21"/>
      <c r="W24" s="15"/>
      <c r="X24" s="40"/>
      <c r="Y24" s="33"/>
    </row>
    <row r="25" spans="1:25" ht="22.5" customHeight="1">
      <c r="A25" s="43">
        <v>14</v>
      </c>
      <c r="B25" s="27"/>
      <c r="C25" s="28"/>
      <c r="D25" s="17"/>
      <c r="E25" s="26"/>
      <c r="F25" s="18"/>
      <c r="G25" s="109"/>
      <c r="H25" s="22"/>
      <c r="I25" s="23"/>
      <c r="J25" s="5"/>
      <c r="K25" s="19"/>
      <c r="L25" s="45"/>
      <c r="N25" s="17">
        <v>14</v>
      </c>
      <c r="O25" s="27"/>
      <c r="P25" s="28"/>
      <c r="Q25" s="17"/>
      <c r="R25" s="25"/>
      <c r="S25" s="24"/>
      <c r="T25" s="84"/>
      <c r="U25" s="22"/>
      <c r="V25" s="23"/>
      <c r="W25" s="5"/>
      <c r="X25" s="39"/>
      <c r="Y25" s="32"/>
    </row>
    <row r="26" spans="1:25" ht="22.5" customHeight="1">
      <c r="A26" s="43">
        <v>15</v>
      </c>
      <c r="B26" s="27"/>
      <c r="C26" s="28"/>
      <c r="D26" s="17"/>
      <c r="E26" s="26"/>
      <c r="F26" s="18"/>
      <c r="G26" s="108">
        <v>8</v>
      </c>
      <c r="H26" s="20"/>
      <c r="I26" s="21"/>
      <c r="J26" s="15"/>
      <c r="K26" s="41"/>
      <c r="L26" s="44"/>
      <c r="N26" s="17">
        <v>15</v>
      </c>
      <c r="O26" s="27"/>
      <c r="P26" s="28"/>
      <c r="Q26" s="17"/>
      <c r="R26" s="25"/>
      <c r="S26" s="24"/>
      <c r="T26" s="83">
        <v>8</v>
      </c>
      <c r="U26" s="20"/>
      <c r="V26" s="21"/>
      <c r="W26" s="15"/>
      <c r="X26" s="40"/>
      <c r="Y26" s="33"/>
    </row>
    <row r="27" spans="1:25" ht="22.5" customHeight="1" thickBot="1">
      <c r="A27" s="46">
        <v>16</v>
      </c>
      <c r="B27" s="47"/>
      <c r="C27" s="48"/>
      <c r="D27" s="49"/>
      <c r="E27" s="50"/>
      <c r="F27" s="56"/>
      <c r="G27" s="109"/>
      <c r="H27" s="22"/>
      <c r="I27" s="23"/>
      <c r="J27" s="5"/>
      <c r="K27" s="19"/>
      <c r="L27" s="45"/>
      <c r="N27" s="17">
        <v>16</v>
      </c>
      <c r="O27" s="27"/>
      <c r="P27" s="28"/>
      <c r="Q27" s="17"/>
      <c r="R27" s="25"/>
      <c r="S27" s="24"/>
      <c r="T27" s="84"/>
      <c r="U27" s="22"/>
      <c r="V27" s="23"/>
      <c r="W27" s="5"/>
      <c r="X27" s="39"/>
      <c r="Y27" s="32"/>
    </row>
    <row r="28" spans="1:25" ht="22.5" customHeight="1">
      <c r="A28" s="91" t="s">
        <v>45</v>
      </c>
      <c r="B28" s="91"/>
      <c r="C28" s="91"/>
      <c r="D28" s="91"/>
      <c r="E28" s="91"/>
      <c r="F28" s="91"/>
      <c r="G28" s="108">
        <v>9</v>
      </c>
      <c r="H28" s="20"/>
      <c r="I28" s="21"/>
      <c r="J28" s="15"/>
      <c r="K28" s="41"/>
      <c r="L28" s="44"/>
      <c r="N28" s="91" t="s">
        <v>45</v>
      </c>
      <c r="O28" s="91"/>
      <c r="P28" s="91"/>
      <c r="Q28" s="91"/>
      <c r="R28" s="91"/>
      <c r="S28" s="91"/>
      <c r="T28" s="83">
        <v>9</v>
      </c>
      <c r="U28" s="20"/>
      <c r="V28" s="21"/>
      <c r="W28" s="15"/>
      <c r="X28" s="40"/>
      <c r="Y28" s="33"/>
    </row>
    <row r="29" spans="1:25" ht="22.5" customHeight="1">
      <c r="A29" s="91"/>
      <c r="B29" s="91"/>
      <c r="C29" s="91"/>
      <c r="D29" s="91"/>
      <c r="E29" s="91"/>
      <c r="F29" s="91"/>
      <c r="G29" s="109"/>
      <c r="H29" s="22"/>
      <c r="I29" s="23"/>
      <c r="J29" s="5"/>
      <c r="K29" s="19"/>
      <c r="L29" s="45"/>
      <c r="N29" s="91"/>
      <c r="O29" s="91"/>
      <c r="P29" s="91"/>
      <c r="Q29" s="91"/>
      <c r="R29" s="91"/>
      <c r="S29" s="91"/>
      <c r="T29" s="84"/>
      <c r="U29" s="22"/>
      <c r="V29" s="23"/>
      <c r="W29" s="5"/>
      <c r="X29" s="39"/>
      <c r="Y29" s="32"/>
    </row>
    <row r="30" spans="1:25" ht="22.5" customHeight="1">
      <c r="A30" s="2"/>
      <c r="B30" s="2"/>
      <c r="C30" s="2"/>
      <c r="G30" s="108">
        <v>10</v>
      </c>
      <c r="H30" s="20"/>
      <c r="I30" s="21"/>
      <c r="J30" s="15"/>
      <c r="K30" s="41"/>
      <c r="L30" s="44"/>
      <c r="N30" s="2"/>
      <c r="O30" s="2"/>
      <c r="P30" s="2"/>
      <c r="T30" s="83">
        <v>10</v>
      </c>
      <c r="U30" s="20"/>
      <c r="V30" s="21"/>
      <c r="W30" s="15"/>
      <c r="X30" s="40"/>
      <c r="Y30" s="33"/>
    </row>
    <row r="31" spans="1:25" ht="22.5" customHeight="1">
      <c r="A31" s="93" t="s">
        <v>5</v>
      </c>
      <c r="B31" s="93"/>
      <c r="C31" s="2"/>
      <c r="G31" s="109"/>
      <c r="H31" s="22"/>
      <c r="I31" s="23"/>
      <c r="J31" s="5"/>
      <c r="K31" s="19"/>
      <c r="L31" s="45"/>
      <c r="N31" s="93" t="s">
        <v>5</v>
      </c>
      <c r="O31" s="93"/>
      <c r="P31" s="2"/>
      <c r="T31" s="84"/>
      <c r="U31" s="22"/>
      <c r="V31" s="23"/>
      <c r="W31" s="5"/>
      <c r="X31" s="39"/>
      <c r="Y31" s="32"/>
    </row>
    <row r="32" spans="1:25" ht="22.5" customHeight="1">
      <c r="A32" s="94" t="s">
        <v>10</v>
      </c>
      <c r="B32" s="94"/>
      <c r="C32" s="95">
        <f>700*COUNTA(B12:B27,H12:H35)</f>
        <v>0</v>
      </c>
      <c r="D32" s="96"/>
      <c r="E32" s="30"/>
      <c r="G32" s="108">
        <v>11</v>
      </c>
      <c r="H32" s="20"/>
      <c r="I32" s="21"/>
      <c r="J32" s="15"/>
      <c r="K32" s="41"/>
      <c r="L32" s="44"/>
      <c r="N32" s="94" t="s">
        <v>10</v>
      </c>
      <c r="O32" s="94"/>
      <c r="P32" s="95">
        <f>700*COUNTA(O12:O27,U12:U35)</f>
        <v>5600</v>
      </c>
      <c r="Q32" s="96"/>
      <c r="R32" s="30"/>
      <c r="T32" s="83">
        <v>11</v>
      </c>
      <c r="U32" s="20"/>
      <c r="V32" s="21"/>
      <c r="W32" s="15"/>
      <c r="X32" s="40"/>
      <c r="Y32" s="33"/>
    </row>
    <row r="33" spans="1:25" ht="22.5" customHeight="1">
      <c r="A33" s="99" t="str">
        <f>COUNTA(B12:B27,H12:H35)&amp;"名"</f>
        <v>0名</v>
      </c>
      <c r="B33" s="100"/>
      <c r="C33" s="97"/>
      <c r="D33" s="98"/>
      <c r="E33" s="30"/>
      <c r="F33" s="2" t="s">
        <v>4</v>
      </c>
      <c r="G33" s="109"/>
      <c r="H33" s="22"/>
      <c r="I33" s="23"/>
      <c r="J33" s="5"/>
      <c r="K33" s="19"/>
      <c r="L33" s="45"/>
      <c r="N33" s="99" t="str">
        <f>COUNTA(O12:O27,U12:U35)&amp;"名"</f>
        <v>8名</v>
      </c>
      <c r="O33" s="100"/>
      <c r="P33" s="97"/>
      <c r="Q33" s="98"/>
      <c r="R33" s="30"/>
      <c r="S33" s="2" t="s">
        <v>4</v>
      </c>
      <c r="T33" s="84"/>
      <c r="U33" s="22"/>
      <c r="V33" s="23"/>
      <c r="W33" s="5"/>
      <c r="X33" s="39"/>
      <c r="Y33" s="32"/>
    </row>
    <row r="34" spans="1:25" ht="22.5" customHeight="1">
      <c r="A34" s="92"/>
      <c r="B34" s="92"/>
      <c r="C34" s="7"/>
      <c r="D34" s="7"/>
      <c r="E34" s="7"/>
      <c r="G34" s="108">
        <v>12</v>
      </c>
      <c r="H34" s="20"/>
      <c r="I34" s="21"/>
      <c r="J34" s="15"/>
      <c r="K34" s="41"/>
      <c r="L34" s="44"/>
      <c r="N34" s="92"/>
      <c r="O34" s="92"/>
      <c r="P34" s="7"/>
      <c r="Q34" s="7"/>
      <c r="R34" s="7"/>
      <c r="T34" s="83">
        <v>12</v>
      </c>
      <c r="U34" s="20"/>
      <c r="V34" s="21"/>
      <c r="W34" s="15"/>
      <c r="X34" s="40"/>
      <c r="Y34" s="33"/>
    </row>
    <row r="35" spans="7:25" ht="22.5" customHeight="1" thickBot="1">
      <c r="G35" s="125"/>
      <c r="H35" s="51"/>
      <c r="I35" s="52"/>
      <c r="J35" s="53"/>
      <c r="K35" s="54"/>
      <c r="L35" s="55"/>
      <c r="T35" s="84"/>
      <c r="U35" s="22"/>
      <c r="V35" s="23"/>
      <c r="W35" s="5"/>
      <c r="X35" s="39"/>
      <c r="Y35" s="32"/>
    </row>
    <row r="36" ht="9" customHeight="1"/>
    <row r="37" spans="4:24" ht="18" customHeight="1">
      <c r="D37" s="93" t="s">
        <v>6</v>
      </c>
      <c r="E37" s="93"/>
      <c r="F37" s="93"/>
      <c r="G37" s="93"/>
      <c r="H37" s="93"/>
      <c r="I37" s="93"/>
      <c r="J37" s="93"/>
      <c r="K37" s="2"/>
      <c r="Q37" s="93" t="s">
        <v>6</v>
      </c>
      <c r="R37" s="93"/>
      <c r="S37" s="93"/>
      <c r="T37" s="93"/>
      <c r="U37" s="93"/>
      <c r="V37" s="93"/>
      <c r="W37" s="93"/>
      <c r="X37" s="2"/>
    </row>
    <row r="38" spans="4:25" ht="18" customHeight="1">
      <c r="D38" s="80" t="s">
        <v>189</v>
      </c>
      <c r="E38" s="80"/>
      <c r="F38" s="80"/>
      <c r="G38" s="80"/>
      <c r="H38" s="80"/>
      <c r="I38" s="86"/>
      <c r="J38" s="86"/>
      <c r="K38" s="86"/>
      <c r="L38" s="86"/>
      <c r="Q38" s="80" t="str">
        <f>D38</f>
        <v>平成 ３０ 年　　　月　　　日　　　　　学校長　　　　　　　　  　　　　　　　　</v>
      </c>
      <c r="R38" s="80"/>
      <c r="S38" s="80"/>
      <c r="T38" s="80"/>
      <c r="U38" s="80"/>
      <c r="V38" s="86"/>
      <c r="W38" s="86"/>
      <c r="X38" s="86"/>
      <c r="Y38" s="86"/>
    </row>
    <row r="39" spans="4:25" ht="18" customHeight="1">
      <c r="D39" s="80"/>
      <c r="E39" s="80"/>
      <c r="F39" s="80"/>
      <c r="G39" s="80"/>
      <c r="H39" s="80"/>
      <c r="I39" s="86"/>
      <c r="J39" s="86"/>
      <c r="K39" s="86"/>
      <c r="L39" s="86"/>
      <c r="Q39" s="80"/>
      <c r="R39" s="80"/>
      <c r="S39" s="80"/>
      <c r="T39" s="80"/>
      <c r="U39" s="80"/>
      <c r="V39" s="86"/>
      <c r="W39" s="86"/>
      <c r="X39" s="86"/>
      <c r="Y39" s="86"/>
    </row>
  </sheetData>
  <sheetProtection/>
  <mergeCells count="76">
    <mergeCell ref="D37:J37"/>
    <mergeCell ref="D38:H39"/>
    <mergeCell ref="I38:L39"/>
    <mergeCell ref="G34:G35"/>
    <mergeCell ref="G14:G15"/>
    <mergeCell ref="G28:G29"/>
    <mergeCell ref="G30:G31"/>
    <mergeCell ref="G24:G25"/>
    <mergeCell ref="G26:G27"/>
    <mergeCell ref="G16:G17"/>
    <mergeCell ref="A34:B34"/>
    <mergeCell ref="G32:G33"/>
    <mergeCell ref="G12:G13"/>
    <mergeCell ref="A31:B31"/>
    <mergeCell ref="A28:F29"/>
    <mergeCell ref="A32:B32"/>
    <mergeCell ref="C32:D33"/>
    <mergeCell ref="A33:B33"/>
    <mergeCell ref="G20:G21"/>
    <mergeCell ref="G22:G23"/>
    <mergeCell ref="G18:G19"/>
    <mergeCell ref="B11:C11"/>
    <mergeCell ref="A9:L9"/>
    <mergeCell ref="A10:F10"/>
    <mergeCell ref="G10:L10"/>
    <mergeCell ref="E11:F11"/>
    <mergeCell ref="H11:I11"/>
    <mergeCell ref="K11:L11"/>
    <mergeCell ref="A1:I1"/>
    <mergeCell ref="A2:L2"/>
    <mergeCell ref="D3:F3"/>
    <mergeCell ref="D7:F7"/>
    <mergeCell ref="G7:L7"/>
    <mergeCell ref="A7:B7"/>
    <mergeCell ref="N1:V1"/>
    <mergeCell ref="N2:Y2"/>
    <mergeCell ref="Q3:S3"/>
    <mergeCell ref="O4:P5"/>
    <mergeCell ref="Q4:R5"/>
    <mergeCell ref="N7:O7"/>
    <mergeCell ref="Q7:S7"/>
    <mergeCell ref="T7:Y7"/>
    <mergeCell ref="A8:C8"/>
    <mergeCell ref="N8:P8"/>
    <mergeCell ref="B4:E5"/>
    <mergeCell ref="N34:O34"/>
    <mergeCell ref="T34:T35"/>
    <mergeCell ref="Q37:W37"/>
    <mergeCell ref="N32:O32"/>
    <mergeCell ref="P32:Q33"/>
    <mergeCell ref="T32:T33"/>
    <mergeCell ref="N33:O33"/>
    <mergeCell ref="N28:S29"/>
    <mergeCell ref="T28:T29"/>
    <mergeCell ref="T30:T31"/>
    <mergeCell ref="N31:O31"/>
    <mergeCell ref="T26:T27"/>
    <mergeCell ref="T24:T25"/>
    <mergeCell ref="T22:T23"/>
    <mergeCell ref="T20:T21"/>
    <mergeCell ref="V6:AC6"/>
    <mergeCell ref="Q38:U39"/>
    <mergeCell ref="V38:Y39"/>
    <mergeCell ref="I4:L4"/>
    <mergeCell ref="I6:L6"/>
    <mergeCell ref="T18:T19"/>
    <mergeCell ref="T16:T17"/>
    <mergeCell ref="T14:T15"/>
    <mergeCell ref="T12:T13"/>
    <mergeCell ref="N9:Y9"/>
    <mergeCell ref="N10:S10"/>
    <mergeCell ref="T10:Y10"/>
    <mergeCell ref="O11:P11"/>
    <mergeCell ref="R11:S11"/>
    <mergeCell ref="U11:V11"/>
    <mergeCell ref="X11:Y11"/>
  </mergeCells>
  <dataValidations count="2">
    <dataValidation type="list" allowBlank="1" showInputMessage="1" showErrorMessage="1" sqref="F12:F27 L12:L35">
      <formula1>$S$12</formula1>
    </dataValidation>
    <dataValidation type="list" allowBlank="1" showInputMessage="1" showErrorMessage="1" sqref="E12:E27 K12:K35">
      <formula1>$R$12</formula1>
    </dataValidation>
  </dataValidation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4"/>
  <colBreaks count="1" manualBreakCount="1">
    <brk id="1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1">
      <selection activeCell="AA48" sqref="AA48"/>
    </sheetView>
  </sheetViews>
  <sheetFormatPr defaultColWidth="9.00390625" defaultRowHeight="13.5"/>
  <cols>
    <col min="1" max="1" width="3.625" style="58" customWidth="1"/>
    <col min="2" max="2" width="9.00390625" style="58" customWidth="1"/>
    <col min="3" max="3" width="8.625" style="58" customWidth="1"/>
    <col min="4" max="4" width="8.625" style="60" customWidth="1"/>
    <col min="5" max="5" width="6.625" style="60" customWidth="1"/>
    <col min="6" max="6" width="3.625" style="60" customWidth="1"/>
    <col min="7" max="7" width="9.00390625" style="58" customWidth="1"/>
    <col min="8" max="9" width="8.625" style="58" customWidth="1"/>
    <col min="10" max="11" width="6.625" style="60" customWidth="1"/>
    <col min="12" max="12" width="8.625" style="58" customWidth="1"/>
    <col min="13" max="13" width="3.625" style="58" customWidth="1"/>
    <col min="14" max="14" width="9.00390625" style="58" customWidth="1"/>
    <col min="15" max="16" width="8.625" style="58" customWidth="1"/>
    <col min="17" max="17" width="6.625" style="60" customWidth="1"/>
    <col min="18" max="18" width="3.625" style="60" customWidth="1"/>
    <col min="19" max="19" width="9.00390625" style="58" customWidth="1"/>
    <col min="20" max="21" width="8.625" style="58" customWidth="1"/>
    <col min="22" max="23" width="6.625" style="60" customWidth="1"/>
    <col min="24" max="26" width="9.00390625" style="58" customWidth="1"/>
    <col min="27" max="27" width="24.625" style="58" customWidth="1"/>
    <col min="28" max="28" width="9.00390625" style="60" customWidth="1"/>
    <col min="29" max="16384" width="9.00390625" style="58" customWidth="1"/>
  </cols>
  <sheetData>
    <row r="1" spans="1:26" ht="13.5">
      <c r="A1" s="58" t="s">
        <v>36</v>
      </c>
      <c r="D1" s="59" t="s">
        <v>41</v>
      </c>
      <c r="E1" s="59">
        <f>IF(Z1=0,Z2,Z1)</f>
        <v>0</v>
      </c>
      <c r="F1" s="59"/>
      <c r="G1" s="59" t="s">
        <v>42</v>
      </c>
      <c r="H1" s="66" t="e">
        <f>VLOOKUP(E1,Z4:AB50,2)</f>
        <v>#N/A</v>
      </c>
      <c r="I1" s="59" t="s">
        <v>49</v>
      </c>
      <c r="J1" s="59" t="e">
        <f>VLOOKUP(E1,Z4:AB50,3)</f>
        <v>#N/A</v>
      </c>
      <c r="K1" s="59"/>
      <c r="M1" s="58">
        <f>IF(N1="同姓",'男子'!J8,"")</f>
      </c>
      <c r="Z1" s="60">
        <f>'男子'!$L$1</f>
        <v>0</v>
      </c>
    </row>
    <row r="2" spans="13:26" ht="13.5">
      <c r="M2" s="58">
        <f>IF(N2="同姓",'男子'!J9,"")</f>
      </c>
      <c r="Z2" s="60">
        <f>'女子'!$L$1</f>
        <v>0</v>
      </c>
    </row>
    <row r="3" spans="2:28" ht="13.5">
      <c r="B3" s="58" t="s">
        <v>37</v>
      </c>
      <c r="M3" s="58">
        <f>IF(N3="同姓",'男子'!J10,"")</f>
      </c>
      <c r="N3" s="58" t="s">
        <v>40</v>
      </c>
      <c r="Z3" s="61" t="s">
        <v>41</v>
      </c>
      <c r="AA3" s="60" t="s">
        <v>42</v>
      </c>
      <c r="AB3" s="60" t="s">
        <v>43</v>
      </c>
    </row>
    <row r="4" spans="1:29" ht="13.5">
      <c r="A4" s="62"/>
      <c r="B4" s="69" t="s">
        <v>38</v>
      </c>
      <c r="C4" s="68" t="s">
        <v>50</v>
      </c>
      <c r="D4" s="70" t="s">
        <v>48</v>
      </c>
      <c r="E4" s="71" t="s">
        <v>44</v>
      </c>
      <c r="F4" s="63"/>
      <c r="G4" s="69" t="s">
        <v>39</v>
      </c>
      <c r="H4" s="68" t="s">
        <v>50</v>
      </c>
      <c r="I4" s="70" t="s">
        <v>48</v>
      </c>
      <c r="J4" s="126" t="s">
        <v>44</v>
      </c>
      <c r="K4" s="126"/>
      <c r="L4" s="62"/>
      <c r="M4" s="62">
        <f>IF(N4="同姓",'男子'!J11,"")</f>
      </c>
      <c r="N4" s="72" t="s">
        <v>38</v>
      </c>
      <c r="O4" s="73" t="s">
        <v>50</v>
      </c>
      <c r="P4" s="74" t="s">
        <v>48</v>
      </c>
      <c r="Q4" s="75" t="s">
        <v>44</v>
      </c>
      <c r="R4" s="63"/>
      <c r="S4" s="72" t="s">
        <v>39</v>
      </c>
      <c r="T4" s="73" t="s">
        <v>50</v>
      </c>
      <c r="U4" s="74" t="s">
        <v>48</v>
      </c>
      <c r="V4" s="127" t="s">
        <v>44</v>
      </c>
      <c r="W4" s="127"/>
      <c r="Z4" s="64">
        <v>1</v>
      </c>
      <c r="AA4" s="58" t="s">
        <v>52</v>
      </c>
      <c r="AB4" s="60" t="s">
        <v>53</v>
      </c>
      <c r="AC4" s="58" t="s">
        <v>54</v>
      </c>
    </row>
    <row r="5" spans="1:29" ht="13.5">
      <c r="A5" s="58">
        <v>1</v>
      </c>
      <c r="B5" s="60">
        <f>'男子'!B12</f>
        <v>0</v>
      </c>
      <c r="C5" s="60">
        <f aca="true" t="shared" si="0" ref="C5:C20">IF(B5=0,"",$J$1)</f>
      </c>
      <c r="D5" s="65">
        <f>IF('男子'!F12="同姓",'男子'!C12,"")</f>
      </c>
      <c r="E5" s="65">
        <f>'男子'!F12</f>
        <v>0</v>
      </c>
      <c r="F5" s="58">
        <v>1</v>
      </c>
      <c r="G5" s="60" t="str">
        <f>'男子'!H12&amp;"・"&amp;'男子'!H13</f>
        <v>・</v>
      </c>
      <c r="H5" s="60">
        <f aca="true" t="shared" si="1" ref="H5:H16">IF(G5="・","",$J$1)</f>
      </c>
      <c r="I5" s="67" t="str">
        <f>IF(J5="同姓",'男子'!I12,"")&amp;"・"&amp;IF(K5="同姓",'男子'!I13,"")</f>
        <v>・</v>
      </c>
      <c r="J5" s="65">
        <f>'男子'!L12</f>
        <v>0</v>
      </c>
      <c r="K5" s="65">
        <f>'男子'!L13</f>
        <v>0</v>
      </c>
      <c r="M5" s="58">
        <v>1</v>
      </c>
      <c r="N5" s="60">
        <f>'女子'!B12</f>
        <v>0</v>
      </c>
      <c r="O5" s="60">
        <f aca="true" t="shared" si="2" ref="O5:O20">IF(N5=0,"",$J$1)</f>
      </c>
      <c r="P5" s="65">
        <f>IF('女子'!F12="同姓",'女子'!C12,"")</f>
      </c>
      <c r="Q5" s="65">
        <f>'女子'!F12</f>
        <v>0</v>
      </c>
      <c r="R5" s="58">
        <v>1</v>
      </c>
      <c r="S5" s="60" t="str">
        <f>'女子'!H12&amp;"・"&amp;'女子'!H13</f>
        <v>・</v>
      </c>
      <c r="T5" s="60">
        <f aca="true" t="shared" si="3" ref="T5:T16">IF(S5="・","",$J$1)</f>
      </c>
      <c r="U5" s="67" t="str">
        <f>IF(V5="同姓",'女子'!I12,"")&amp;"・"&amp;IF(W5="同姓",'女子'!I13,"")</f>
        <v>・</v>
      </c>
      <c r="V5" s="65">
        <f>'女子'!L12</f>
        <v>0</v>
      </c>
      <c r="W5" s="65">
        <f>'女子'!L13</f>
        <v>0</v>
      </c>
      <c r="Z5" s="64">
        <v>2</v>
      </c>
      <c r="AA5" s="58" t="s">
        <v>55</v>
      </c>
      <c r="AB5" s="60" t="s">
        <v>56</v>
      </c>
      <c r="AC5" s="58" t="s">
        <v>57</v>
      </c>
    </row>
    <row r="6" spans="1:29" ht="13.5">
      <c r="A6" s="58">
        <v>2</v>
      </c>
      <c r="B6" s="60">
        <f>'男子'!B13</f>
        <v>0</v>
      </c>
      <c r="C6" s="60">
        <f t="shared" si="0"/>
      </c>
      <c r="D6" s="65">
        <f>IF('男子'!F13="同姓",'男子'!C13,"")</f>
      </c>
      <c r="E6" s="65">
        <f>'男子'!F13</f>
        <v>0</v>
      </c>
      <c r="F6" s="58">
        <v>2</v>
      </c>
      <c r="G6" s="60" t="str">
        <f>'男子'!H14&amp;"・"&amp;'男子'!H15</f>
        <v>・</v>
      </c>
      <c r="H6" s="60">
        <f t="shared" si="1"/>
      </c>
      <c r="I6" s="67" t="str">
        <f>IF(J6="同姓",'男子'!I14,"")&amp;"・"&amp;IF(K6="同姓",'男子'!I15,"")</f>
        <v>・</v>
      </c>
      <c r="J6" s="65">
        <f>'男子'!L14</f>
        <v>0</v>
      </c>
      <c r="K6" s="65">
        <f>'男子'!L15</f>
        <v>0</v>
      </c>
      <c r="M6" s="58">
        <v>2</v>
      </c>
      <c r="N6" s="60">
        <f>'女子'!B13</f>
        <v>0</v>
      </c>
      <c r="O6" s="60">
        <f t="shared" si="2"/>
      </c>
      <c r="P6" s="65">
        <f>IF('女子'!F13="同姓",'女子'!C13,"")</f>
      </c>
      <c r="Q6" s="65">
        <f>'女子'!F13</f>
        <v>0</v>
      </c>
      <c r="R6" s="58">
        <v>2</v>
      </c>
      <c r="S6" s="60" t="str">
        <f>'女子'!H14&amp;"・"&amp;'女子'!H15</f>
        <v>・</v>
      </c>
      <c r="T6" s="60">
        <f t="shared" si="3"/>
      </c>
      <c r="U6" s="67" t="str">
        <f>IF(V6="同姓",'女子'!I14,"")&amp;"・"&amp;IF(W6="同姓",'女子'!I15,"")</f>
        <v>・</v>
      </c>
      <c r="V6" s="65">
        <f>'女子'!L14</f>
        <v>0</v>
      </c>
      <c r="W6" s="65">
        <f>'女子'!L15</f>
        <v>0</v>
      </c>
      <c r="Z6" s="64">
        <v>3</v>
      </c>
      <c r="AA6" s="58" t="s">
        <v>58</v>
      </c>
      <c r="AB6" s="60" t="s">
        <v>59</v>
      </c>
      <c r="AC6" s="58" t="s">
        <v>60</v>
      </c>
    </row>
    <row r="7" spans="1:29" ht="13.5">
      <c r="A7" s="58">
        <v>3</v>
      </c>
      <c r="B7" s="60">
        <f>'男子'!B14</f>
        <v>0</v>
      </c>
      <c r="C7" s="60">
        <f t="shared" si="0"/>
      </c>
      <c r="D7" s="65">
        <f>IF('男子'!F14="同姓",'男子'!C14,"")</f>
      </c>
      <c r="E7" s="65">
        <f>'男子'!F14</f>
        <v>0</v>
      </c>
      <c r="F7" s="58">
        <v>3</v>
      </c>
      <c r="G7" s="60" t="str">
        <f>'男子'!H16&amp;"・"&amp;'男子'!H17</f>
        <v>・</v>
      </c>
      <c r="H7" s="60">
        <f t="shared" si="1"/>
      </c>
      <c r="I7" s="67" t="str">
        <f>IF(J7="同姓",'男子'!I16,"")&amp;"・"&amp;IF(K7="同姓",'男子'!I17,"")</f>
        <v>・</v>
      </c>
      <c r="J7" s="65">
        <f>'男子'!L16</f>
        <v>0</v>
      </c>
      <c r="K7" s="65">
        <f>'男子'!L17</f>
        <v>0</v>
      </c>
      <c r="M7" s="58">
        <v>3</v>
      </c>
      <c r="N7" s="60">
        <f>'女子'!B14</f>
        <v>0</v>
      </c>
      <c r="O7" s="60">
        <f t="shared" si="2"/>
      </c>
      <c r="P7" s="65">
        <f>IF('女子'!F14="同姓",'女子'!C14,"")</f>
      </c>
      <c r="Q7" s="65">
        <f>'女子'!F14</f>
        <v>0</v>
      </c>
      <c r="R7" s="58">
        <v>3</v>
      </c>
      <c r="S7" s="60" t="str">
        <f>'女子'!H16&amp;"・"&amp;'女子'!H17</f>
        <v>・</v>
      </c>
      <c r="T7" s="60">
        <f t="shared" si="3"/>
      </c>
      <c r="U7" s="67" t="str">
        <f>IF(V7="同姓",'女子'!I16,"")&amp;"・"&amp;IF(W7="同姓",'女子'!I17,"")</f>
        <v>・</v>
      </c>
      <c r="V7" s="65">
        <f>'女子'!L16</f>
        <v>0</v>
      </c>
      <c r="W7" s="65">
        <f>'女子'!L17</f>
        <v>0</v>
      </c>
      <c r="Z7" s="64">
        <v>4</v>
      </c>
      <c r="AA7" s="58" t="s">
        <v>61</v>
      </c>
      <c r="AB7" s="60" t="s">
        <v>62</v>
      </c>
      <c r="AC7" s="58" t="s">
        <v>63</v>
      </c>
    </row>
    <row r="8" spans="1:29" ht="13.5">
      <c r="A8" s="58">
        <v>4</v>
      </c>
      <c r="B8" s="60">
        <f>'男子'!B15</f>
        <v>0</v>
      </c>
      <c r="C8" s="60">
        <f t="shared" si="0"/>
      </c>
      <c r="D8" s="65">
        <f>IF('男子'!F15="同姓",'男子'!C15,"")</f>
      </c>
      <c r="E8" s="65">
        <f>'男子'!F15</f>
        <v>0</v>
      </c>
      <c r="F8" s="58">
        <v>4</v>
      </c>
      <c r="G8" s="60" t="str">
        <f>'男子'!H18&amp;"・"&amp;'男子'!H19</f>
        <v>・</v>
      </c>
      <c r="H8" s="60">
        <f t="shared" si="1"/>
      </c>
      <c r="I8" s="67" t="str">
        <f>IF(J8="同姓",'男子'!I18,"")&amp;"・"&amp;IF(K8="同姓",'男子'!I19,"")</f>
        <v>・</v>
      </c>
      <c r="J8" s="65">
        <f>'男子'!L18</f>
        <v>0</v>
      </c>
      <c r="K8" s="65">
        <f>'男子'!L19</f>
        <v>0</v>
      </c>
      <c r="M8" s="58">
        <v>4</v>
      </c>
      <c r="N8" s="60">
        <f>'女子'!B15</f>
        <v>0</v>
      </c>
      <c r="O8" s="60">
        <f t="shared" si="2"/>
      </c>
      <c r="P8" s="65">
        <f>IF('女子'!F15="同姓",'女子'!C15,"")</f>
      </c>
      <c r="Q8" s="65">
        <f>'女子'!F15</f>
        <v>0</v>
      </c>
      <c r="R8" s="58">
        <v>4</v>
      </c>
      <c r="S8" s="60" t="str">
        <f>'女子'!H18&amp;"・"&amp;'女子'!H19</f>
        <v>・</v>
      </c>
      <c r="T8" s="60">
        <f t="shared" si="3"/>
      </c>
      <c r="U8" s="67" t="str">
        <f>IF(V8="同姓",'女子'!I18,"")&amp;"・"&amp;IF(W8="同姓",'女子'!I19,"")</f>
        <v>・</v>
      </c>
      <c r="V8" s="65">
        <f>'女子'!L18</f>
        <v>0</v>
      </c>
      <c r="W8" s="65">
        <f>'女子'!L19</f>
        <v>0</v>
      </c>
      <c r="Z8" s="64">
        <v>5</v>
      </c>
      <c r="AA8" s="58" t="s">
        <v>64</v>
      </c>
      <c r="AB8" s="60" t="s">
        <v>65</v>
      </c>
      <c r="AC8" s="58" t="s">
        <v>66</v>
      </c>
    </row>
    <row r="9" spans="1:29" ht="13.5">
      <c r="A9" s="58">
        <v>5</v>
      </c>
      <c r="B9" s="60">
        <f>'男子'!B16</f>
        <v>0</v>
      </c>
      <c r="C9" s="60">
        <f t="shared" si="0"/>
      </c>
      <c r="D9" s="65">
        <f>IF('男子'!F16="同姓",'男子'!C16,"")</f>
      </c>
      <c r="E9" s="65">
        <f>'男子'!F16</f>
        <v>0</v>
      </c>
      <c r="F9" s="58">
        <v>5</v>
      </c>
      <c r="G9" s="60" t="str">
        <f>'男子'!H20&amp;"・"&amp;'男子'!H21</f>
        <v>・</v>
      </c>
      <c r="H9" s="60">
        <f t="shared" si="1"/>
      </c>
      <c r="I9" s="67" t="str">
        <f>IF(J9="同姓",'男子'!I20,"")&amp;"・"&amp;IF(K9="同姓",'男子'!I21,"")</f>
        <v>・</v>
      </c>
      <c r="J9" s="65">
        <f>'男子'!L20</f>
        <v>0</v>
      </c>
      <c r="K9" s="65">
        <f>'男子'!L21</f>
        <v>0</v>
      </c>
      <c r="M9" s="58">
        <v>5</v>
      </c>
      <c r="N9" s="60">
        <f>'女子'!B16</f>
        <v>0</v>
      </c>
      <c r="O9" s="60">
        <f t="shared" si="2"/>
      </c>
      <c r="P9" s="65">
        <f>IF('女子'!F16="同姓",'女子'!C16,"")</f>
      </c>
      <c r="Q9" s="65">
        <f>'女子'!F16</f>
        <v>0</v>
      </c>
      <c r="R9" s="58">
        <v>5</v>
      </c>
      <c r="S9" s="60" t="str">
        <f>'女子'!H20&amp;"・"&amp;'女子'!H21</f>
        <v>・</v>
      </c>
      <c r="T9" s="60">
        <f t="shared" si="3"/>
      </c>
      <c r="U9" s="67" t="str">
        <f>IF(V9="同姓",'女子'!I20,"")&amp;"・"&amp;IF(W9="同姓",'女子'!I21,"")</f>
        <v>・</v>
      </c>
      <c r="V9" s="65">
        <f>'女子'!L20</f>
        <v>0</v>
      </c>
      <c r="W9" s="65">
        <f>'女子'!L21</f>
        <v>0</v>
      </c>
      <c r="Z9" s="64">
        <v>6</v>
      </c>
      <c r="AA9" s="58" t="s">
        <v>67</v>
      </c>
      <c r="AB9" s="60" t="s">
        <v>68</v>
      </c>
      <c r="AC9" s="58" t="s">
        <v>69</v>
      </c>
    </row>
    <row r="10" spans="1:29" ht="13.5">
      <c r="A10" s="58">
        <v>6</v>
      </c>
      <c r="B10" s="60">
        <f>'男子'!B17</f>
        <v>0</v>
      </c>
      <c r="C10" s="60">
        <f t="shared" si="0"/>
      </c>
      <c r="D10" s="65">
        <f>IF('男子'!F17="同姓",'男子'!C17,"")</f>
      </c>
      <c r="E10" s="65">
        <f>'男子'!F17</f>
        <v>0</v>
      </c>
      <c r="F10" s="58">
        <v>6</v>
      </c>
      <c r="G10" s="60" t="str">
        <f>'男子'!H22&amp;"・"&amp;'男子'!H23</f>
        <v>・</v>
      </c>
      <c r="H10" s="60">
        <f t="shared" si="1"/>
      </c>
      <c r="I10" s="67" t="str">
        <f>IF(J10="同姓",'男子'!I22,"")&amp;"・"&amp;IF(K10="同姓",'男子'!I23,"")</f>
        <v>・</v>
      </c>
      <c r="J10" s="65">
        <f>'男子'!L22</f>
        <v>0</v>
      </c>
      <c r="K10" s="65">
        <f>'男子'!L23</f>
        <v>0</v>
      </c>
      <c r="M10" s="58">
        <v>6</v>
      </c>
      <c r="N10" s="60">
        <f>'女子'!B17</f>
        <v>0</v>
      </c>
      <c r="O10" s="60">
        <f t="shared" si="2"/>
      </c>
      <c r="P10" s="65">
        <f>IF('女子'!F17="同姓",'女子'!C17,"")</f>
      </c>
      <c r="Q10" s="65">
        <f>'女子'!F17</f>
        <v>0</v>
      </c>
      <c r="R10" s="58">
        <v>6</v>
      </c>
      <c r="S10" s="60" t="str">
        <f>'女子'!H22&amp;"・"&amp;'女子'!H23</f>
        <v>・</v>
      </c>
      <c r="T10" s="60">
        <f t="shared" si="3"/>
      </c>
      <c r="U10" s="67" t="str">
        <f>IF(V10="同姓",'女子'!I22,"")&amp;"・"&amp;IF(W10="同姓",'女子'!I23,"")</f>
        <v>・</v>
      </c>
      <c r="V10" s="65">
        <f>'女子'!L22</f>
        <v>0</v>
      </c>
      <c r="W10" s="65">
        <f>'女子'!L23</f>
        <v>0</v>
      </c>
      <c r="Z10" s="64">
        <v>7</v>
      </c>
      <c r="AA10" s="58" t="s">
        <v>70</v>
      </c>
      <c r="AB10" s="60" t="s">
        <v>71</v>
      </c>
      <c r="AC10" s="58" t="s">
        <v>72</v>
      </c>
    </row>
    <row r="11" spans="1:29" ht="13.5">
      <c r="A11" s="58">
        <v>7</v>
      </c>
      <c r="B11" s="60">
        <f>'男子'!B18</f>
        <v>0</v>
      </c>
      <c r="C11" s="60">
        <f t="shared" si="0"/>
      </c>
      <c r="D11" s="65">
        <f>IF('男子'!F18="同姓",'男子'!C18,"")</f>
      </c>
      <c r="E11" s="65">
        <f>'男子'!F18</f>
        <v>0</v>
      </c>
      <c r="F11" s="58">
        <v>7</v>
      </c>
      <c r="G11" s="60" t="str">
        <f>'男子'!H24&amp;"・"&amp;'男子'!H25</f>
        <v>・</v>
      </c>
      <c r="H11" s="60">
        <f t="shared" si="1"/>
      </c>
      <c r="I11" s="67" t="str">
        <f>IF(J11="同姓",'男子'!I24,"")&amp;"・"&amp;IF(K11="同姓",'男子'!I25,"")</f>
        <v>・</v>
      </c>
      <c r="J11" s="65">
        <f>'男子'!L24</f>
        <v>0</v>
      </c>
      <c r="K11" s="65">
        <f>'男子'!L25</f>
        <v>0</v>
      </c>
      <c r="M11" s="58">
        <v>7</v>
      </c>
      <c r="N11" s="60">
        <f>'女子'!B18</f>
        <v>0</v>
      </c>
      <c r="O11" s="60">
        <f t="shared" si="2"/>
      </c>
      <c r="P11" s="65">
        <f>IF('女子'!F18="同姓",'女子'!C18,"")</f>
      </c>
      <c r="Q11" s="65">
        <f>'女子'!F18</f>
        <v>0</v>
      </c>
      <c r="R11" s="58">
        <v>7</v>
      </c>
      <c r="S11" s="60" t="str">
        <f>'女子'!H24&amp;"・"&amp;'女子'!H25</f>
        <v>・</v>
      </c>
      <c r="T11" s="60">
        <f t="shared" si="3"/>
      </c>
      <c r="U11" s="67" t="str">
        <f>IF(V11="同姓",'女子'!I24,"")&amp;"・"&amp;IF(W11="同姓",'女子'!I25,"")</f>
        <v>・</v>
      </c>
      <c r="V11" s="65">
        <f>'女子'!L24</f>
        <v>0</v>
      </c>
      <c r="W11" s="65">
        <f>'女子'!L25</f>
        <v>0</v>
      </c>
      <c r="Z11" s="64">
        <v>8</v>
      </c>
      <c r="AA11" s="58" t="s">
        <v>73</v>
      </c>
      <c r="AB11" s="60" t="s">
        <v>74</v>
      </c>
      <c r="AC11" s="58" t="s">
        <v>75</v>
      </c>
    </row>
    <row r="12" spans="1:29" ht="13.5">
      <c r="A12" s="58">
        <v>8</v>
      </c>
      <c r="B12" s="60">
        <f>'男子'!B19</f>
        <v>0</v>
      </c>
      <c r="C12" s="60">
        <f t="shared" si="0"/>
      </c>
      <c r="D12" s="65">
        <f>IF('男子'!F19="同姓",'男子'!C19,"")</f>
      </c>
      <c r="E12" s="65">
        <f>'男子'!F19</f>
        <v>0</v>
      </c>
      <c r="F12" s="58">
        <v>8</v>
      </c>
      <c r="G12" s="60" t="str">
        <f>'男子'!H26&amp;"・"&amp;'男子'!H27</f>
        <v>・</v>
      </c>
      <c r="H12" s="60">
        <f t="shared" si="1"/>
      </c>
      <c r="I12" s="67" t="str">
        <f>IF(J12="同姓",'男子'!I26,"")&amp;"・"&amp;IF(K12="同姓",'男子'!I27,"")</f>
        <v>・</v>
      </c>
      <c r="J12" s="65">
        <f>'男子'!L26</f>
        <v>0</v>
      </c>
      <c r="K12" s="65">
        <f>'男子'!L27</f>
        <v>0</v>
      </c>
      <c r="M12" s="58">
        <v>8</v>
      </c>
      <c r="N12" s="60">
        <f>'女子'!B19</f>
        <v>0</v>
      </c>
      <c r="O12" s="60">
        <f t="shared" si="2"/>
      </c>
      <c r="P12" s="65">
        <f>IF('女子'!F19="同姓",'女子'!C19,"")</f>
      </c>
      <c r="Q12" s="65">
        <f>'女子'!F19</f>
        <v>0</v>
      </c>
      <c r="R12" s="58">
        <v>8</v>
      </c>
      <c r="S12" s="60" t="str">
        <f>'女子'!H26&amp;"・"&amp;'女子'!H27</f>
        <v>・</v>
      </c>
      <c r="T12" s="60">
        <f t="shared" si="3"/>
      </c>
      <c r="U12" s="67" t="str">
        <f>IF(V12="同姓",'女子'!I26,"")&amp;"・"&amp;IF(W12="同姓",'女子'!I27,"")</f>
        <v>・</v>
      </c>
      <c r="V12" s="65">
        <f>'女子'!L26</f>
        <v>0</v>
      </c>
      <c r="W12" s="65">
        <f>'女子'!L27</f>
        <v>0</v>
      </c>
      <c r="Z12" s="64">
        <v>9</v>
      </c>
      <c r="AA12" s="58" t="s">
        <v>76</v>
      </c>
      <c r="AB12" s="60" t="s">
        <v>77</v>
      </c>
      <c r="AC12" s="58" t="s">
        <v>78</v>
      </c>
    </row>
    <row r="13" spans="1:29" ht="13.5">
      <c r="A13" s="58">
        <v>9</v>
      </c>
      <c r="B13" s="60">
        <f>'男子'!B20</f>
        <v>0</v>
      </c>
      <c r="C13" s="60">
        <f t="shared" si="0"/>
      </c>
      <c r="D13" s="65">
        <f>IF('男子'!F20="同姓",'男子'!C20,"")</f>
      </c>
      <c r="E13" s="65">
        <f>'男子'!F20</f>
        <v>0</v>
      </c>
      <c r="F13" s="58">
        <v>9</v>
      </c>
      <c r="G13" s="60" t="str">
        <f>'男子'!H28&amp;"・"&amp;'男子'!H29</f>
        <v>・</v>
      </c>
      <c r="H13" s="60">
        <f t="shared" si="1"/>
      </c>
      <c r="I13" s="67" t="str">
        <f>IF(J13="同姓",'男子'!I28,"")&amp;"・"&amp;IF(K13="同姓",'男子'!I29,"")</f>
        <v>・</v>
      </c>
      <c r="J13" s="65">
        <f>'男子'!L28</f>
        <v>0</v>
      </c>
      <c r="K13" s="65">
        <f>'男子'!L29</f>
        <v>0</v>
      </c>
      <c r="M13" s="58">
        <v>9</v>
      </c>
      <c r="N13" s="60">
        <f>'女子'!B20</f>
        <v>0</v>
      </c>
      <c r="O13" s="60">
        <f t="shared" si="2"/>
      </c>
      <c r="P13" s="65">
        <f>IF('女子'!F20="同姓",'女子'!C20,"")</f>
      </c>
      <c r="Q13" s="65">
        <f>'女子'!F20</f>
        <v>0</v>
      </c>
      <c r="R13" s="58">
        <v>9</v>
      </c>
      <c r="S13" s="60" t="str">
        <f>'女子'!H28&amp;"・"&amp;'女子'!H29</f>
        <v>・</v>
      </c>
      <c r="T13" s="60">
        <f t="shared" si="3"/>
      </c>
      <c r="U13" s="67" t="str">
        <f>IF(V13="同姓",'女子'!I28,"")&amp;"・"&amp;IF(W13="同姓",'女子'!I29,"")</f>
        <v>・</v>
      </c>
      <c r="V13" s="65">
        <f>'女子'!L28</f>
        <v>0</v>
      </c>
      <c r="W13" s="65">
        <f>'女子'!L29</f>
        <v>0</v>
      </c>
      <c r="Z13" s="64">
        <v>10</v>
      </c>
      <c r="AA13" s="58" t="s">
        <v>79</v>
      </c>
      <c r="AB13" s="60" t="s">
        <v>80</v>
      </c>
      <c r="AC13" s="58" t="s">
        <v>81</v>
      </c>
    </row>
    <row r="14" spans="1:29" ht="13.5">
      <c r="A14" s="58">
        <v>10</v>
      </c>
      <c r="B14" s="60">
        <f>'男子'!B21</f>
        <v>0</v>
      </c>
      <c r="C14" s="60">
        <f t="shared" si="0"/>
      </c>
      <c r="D14" s="65">
        <f>IF('男子'!F21="同姓",'男子'!C21,"")</f>
      </c>
      <c r="E14" s="65">
        <f>'男子'!F21</f>
        <v>0</v>
      </c>
      <c r="F14" s="58">
        <v>10</v>
      </c>
      <c r="G14" s="60" t="str">
        <f>'男子'!H30&amp;"・"&amp;'男子'!H31</f>
        <v>・</v>
      </c>
      <c r="H14" s="60">
        <f t="shared" si="1"/>
      </c>
      <c r="I14" s="67" t="str">
        <f>IF(J14="同姓",'男子'!I30,"")&amp;"・"&amp;IF(K14="同姓",'男子'!I31,"")</f>
        <v>・</v>
      </c>
      <c r="J14" s="65">
        <f>'男子'!L30</f>
        <v>0</v>
      </c>
      <c r="K14" s="65">
        <f>'男子'!L31</f>
        <v>0</v>
      </c>
      <c r="M14" s="58">
        <v>10</v>
      </c>
      <c r="N14" s="60">
        <f>'女子'!B21</f>
        <v>0</v>
      </c>
      <c r="O14" s="60">
        <f t="shared" si="2"/>
      </c>
      <c r="P14" s="65">
        <f>IF('女子'!F21="同姓",'女子'!C21,"")</f>
      </c>
      <c r="Q14" s="65">
        <f>'女子'!F21</f>
        <v>0</v>
      </c>
      <c r="R14" s="58">
        <v>10</v>
      </c>
      <c r="S14" s="60" t="str">
        <f>'女子'!H30&amp;"・"&amp;'女子'!H31</f>
        <v>・</v>
      </c>
      <c r="T14" s="60">
        <f t="shared" si="3"/>
      </c>
      <c r="U14" s="67" t="str">
        <f>IF(V14="同姓",'女子'!I30,"")&amp;"・"&amp;IF(W14="同姓",'女子'!I31,"")</f>
        <v>・</v>
      </c>
      <c r="V14" s="65">
        <f>'女子'!L30</f>
        <v>0</v>
      </c>
      <c r="W14" s="65">
        <f>'女子'!L31</f>
        <v>0</v>
      </c>
      <c r="Z14" s="64">
        <v>11</v>
      </c>
      <c r="AA14" s="58" t="s">
        <v>82</v>
      </c>
      <c r="AB14" s="60" t="s">
        <v>83</v>
      </c>
      <c r="AC14" s="58" t="s">
        <v>84</v>
      </c>
    </row>
    <row r="15" spans="1:29" ht="13.5">
      <c r="A15" s="58">
        <v>11</v>
      </c>
      <c r="B15" s="60">
        <f>'男子'!B22</f>
        <v>0</v>
      </c>
      <c r="C15" s="60">
        <f t="shared" si="0"/>
      </c>
      <c r="D15" s="65">
        <f>IF('男子'!F22="同姓",'男子'!C22,"")</f>
      </c>
      <c r="E15" s="65">
        <f>'男子'!F22</f>
        <v>0</v>
      </c>
      <c r="F15" s="58">
        <v>11</v>
      </c>
      <c r="G15" s="60" t="str">
        <f>'男子'!H32&amp;"・"&amp;'男子'!H33</f>
        <v>・</v>
      </c>
      <c r="H15" s="60">
        <f t="shared" si="1"/>
      </c>
      <c r="I15" s="67" t="str">
        <f>IF(J15="同姓",'男子'!I32,"")&amp;"・"&amp;IF(K15="同姓",'男子'!I33,"")</f>
        <v>・</v>
      </c>
      <c r="J15" s="65">
        <f>'男子'!L32</f>
        <v>0</v>
      </c>
      <c r="K15" s="65">
        <f>'男子'!L33</f>
        <v>0</v>
      </c>
      <c r="M15" s="58">
        <v>11</v>
      </c>
      <c r="N15" s="60">
        <f>'女子'!B22</f>
        <v>0</v>
      </c>
      <c r="O15" s="60">
        <f t="shared" si="2"/>
      </c>
      <c r="P15" s="65">
        <f>IF('女子'!F22="同姓",'女子'!C22,"")</f>
      </c>
      <c r="Q15" s="65">
        <f>'女子'!F22</f>
        <v>0</v>
      </c>
      <c r="R15" s="58">
        <v>11</v>
      </c>
      <c r="S15" s="60" t="str">
        <f>'女子'!H32&amp;"・"&amp;'女子'!H33</f>
        <v>・</v>
      </c>
      <c r="T15" s="60">
        <f t="shared" si="3"/>
      </c>
      <c r="U15" s="67" t="str">
        <f>IF(V15="同姓",'女子'!I32,"")&amp;"・"&amp;IF(W15="同姓",'女子'!I33,"")</f>
        <v>・</v>
      </c>
      <c r="V15" s="65">
        <f>'女子'!L32</f>
        <v>0</v>
      </c>
      <c r="W15" s="65">
        <f>'女子'!L33</f>
        <v>0</v>
      </c>
      <c r="Z15" s="64">
        <v>12</v>
      </c>
      <c r="AA15" s="58" t="s">
        <v>85</v>
      </c>
      <c r="AB15" s="60" t="s">
        <v>86</v>
      </c>
      <c r="AC15" s="58" t="s">
        <v>87</v>
      </c>
    </row>
    <row r="16" spans="1:29" ht="13.5">
      <c r="A16" s="58">
        <v>12</v>
      </c>
      <c r="B16" s="60">
        <f>'男子'!B23</f>
        <v>0</v>
      </c>
      <c r="C16" s="60">
        <f t="shared" si="0"/>
      </c>
      <c r="D16" s="65">
        <f>IF('男子'!F23="同姓",'男子'!C23,"")</f>
      </c>
      <c r="E16" s="65">
        <f>'男子'!F23</f>
        <v>0</v>
      </c>
      <c r="F16" s="58">
        <v>12</v>
      </c>
      <c r="G16" s="60" t="str">
        <f>'男子'!H34&amp;"・"&amp;'男子'!H35</f>
        <v>・</v>
      </c>
      <c r="H16" s="60">
        <f t="shared" si="1"/>
      </c>
      <c r="I16" s="67" t="str">
        <f>IF(J16="同姓",'男子'!I34,"")&amp;"・"&amp;IF(K16="同姓",'男子'!I35,"")</f>
        <v>・</v>
      </c>
      <c r="J16" s="65">
        <f>'男子'!L34</f>
        <v>0</v>
      </c>
      <c r="K16" s="65">
        <f>'男子'!L35</f>
        <v>0</v>
      </c>
      <c r="M16" s="58">
        <v>12</v>
      </c>
      <c r="N16" s="60">
        <f>'女子'!B23</f>
        <v>0</v>
      </c>
      <c r="O16" s="60">
        <f t="shared" si="2"/>
      </c>
      <c r="P16" s="65">
        <f>IF('女子'!F23="同姓",'女子'!C23,"")</f>
      </c>
      <c r="Q16" s="65">
        <f>'女子'!F23</f>
        <v>0</v>
      </c>
      <c r="R16" s="58">
        <v>12</v>
      </c>
      <c r="S16" s="60" t="str">
        <f>'女子'!H34&amp;"・"&amp;'女子'!H35</f>
        <v>・</v>
      </c>
      <c r="T16" s="60">
        <f t="shared" si="3"/>
      </c>
      <c r="U16" s="67" t="str">
        <f>IF(V16="同姓",'女子'!I34,"")&amp;"・"&amp;IF(W16="同姓",'女子'!I35,"")</f>
        <v>・</v>
      </c>
      <c r="V16" s="65">
        <f>'女子'!L34</f>
        <v>0</v>
      </c>
      <c r="W16" s="65">
        <f>'女子'!L35</f>
        <v>0</v>
      </c>
      <c r="Z16" s="64">
        <v>13</v>
      </c>
      <c r="AA16" s="58" t="s">
        <v>88</v>
      </c>
      <c r="AB16" s="60" t="s">
        <v>89</v>
      </c>
      <c r="AC16" s="58" t="s">
        <v>90</v>
      </c>
    </row>
    <row r="17" spans="1:29" ht="13.5">
      <c r="A17" s="58">
        <v>13</v>
      </c>
      <c r="B17" s="60">
        <f>'男子'!B24</f>
        <v>0</v>
      </c>
      <c r="C17" s="60">
        <f t="shared" si="0"/>
      </c>
      <c r="D17" s="65">
        <f>IF('男子'!F24="同姓",'男子'!C24,"")</f>
      </c>
      <c r="E17" s="65">
        <f>'男子'!F24</f>
        <v>0</v>
      </c>
      <c r="M17" s="58">
        <v>13</v>
      </c>
      <c r="N17" s="60">
        <f>'女子'!B24</f>
        <v>0</v>
      </c>
      <c r="O17" s="60">
        <f t="shared" si="2"/>
      </c>
      <c r="P17" s="65">
        <f>IF('女子'!F24="同姓",'女子'!C24,"")</f>
      </c>
      <c r="Q17" s="65">
        <f>'女子'!F24</f>
        <v>0</v>
      </c>
      <c r="Z17" s="64">
        <v>14</v>
      </c>
      <c r="AA17" s="58" t="s">
        <v>91</v>
      </c>
      <c r="AB17" s="60" t="s">
        <v>92</v>
      </c>
      <c r="AC17" s="58" t="s">
        <v>93</v>
      </c>
    </row>
    <row r="18" spans="1:29" ht="13.5">
      <c r="A18" s="58">
        <v>14</v>
      </c>
      <c r="B18" s="60">
        <f>'男子'!B25</f>
        <v>0</v>
      </c>
      <c r="C18" s="60">
        <f t="shared" si="0"/>
      </c>
      <c r="D18" s="65">
        <f>IF('男子'!F25="同姓",'男子'!C25,"")</f>
      </c>
      <c r="E18" s="65">
        <f>'男子'!F25</f>
        <v>0</v>
      </c>
      <c r="M18" s="58">
        <v>14</v>
      </c>
      <c r="N18" s="60">
        <f>'女子'!B25</f>
        <v>0</v>
      </c>
      <c r="O18" s="60">
        <f t="shared" si="2"/>
      </c>
      <c r="P18" s="65">
        <f>IF('女子'!F25="同姓",'女子'!C25,"")</f>
      </c>
      <c r="Q18" s="65">
        <f>'女子'!F25</f>
        <v>0</v>
      </c>
      <c r="Z18" s="64">
        <v>15</v>
      </c>
      <c r="AA18" s="58" t="s">
        <v>94</v>
      </c>
      <c r="AB18" s="60" t="s">
        <v>95</v>
      </c>
      <c r="AC18" s="58" t="s">
        <v>96</v>
      </c>
    </row>
    <row r="19" spans="1:29" ht="13.5">
      <c r="A19" s="58">
        <v>15</v>
      </c>
      <c r="B19" s="60">
        <f>'男子'!B26</f>
        <v>0</v>
      </c>
      <c r="C19" s="60">
        <f t="shared" si="0"/>
      </c>
      <c r="D19" s="65">
        <f>IF('男子'!F26="同姓",'男子'!C26,"")</f>
      </c>
      <c r="E19" s="65">
        <f>'男子'!F26</f>
        <v>0</v>
      </c>
      <c r="M19" s="58">
        <v>15</v>
      </c>
      <c r="N19" s="60">
        <f>'女子'!B26</f>
        <v>0</v>
      </c>
      <c r="O19" s="60">
        <f t="shared" si="2"/>
      </c>
      <c r="P19" s="65">
        <f>IF('女子'!F26="同姓",'女子'!C26,"")</f>
      </c>
      <c r="Q19" s="65">
        <f>'女子'!F26</f>
        <v>0</v>
      </c>
      <c r="Z19" s="64">
        <v>16</v>
      </c>
      <c r="AA19" s="58" t="s">
        <v>97</v>
      </c>
      <c r="AB19" s="60" t="s">
        <v>98</v>
      </c>
      <c r="AC19" s="58" t="s">
        <v>99</v>
      </c>
    </row>
    <row r="20" spans="1:29" ht="13.5">
      <c r="A20" s="58">
        <v>16</v>
      </c>
      <c r="B20" s="60">
        <f>'男子'!B27</f>
        <v>0</v>
      </c>
      <c r="C20" s="60">
        <f t="shared" si="0"/>
      </c>
      <c r="D20" s="65">
        <f>IF('男子'!F27="同姓",'男子'!C27,"")</f>
      </c>
      <c r="E20" s="65">
        <f>'男子'!F27</f>
        <v>0</v>
      </c>
      <c r="M20" s="58">
        <v>16</v>
      </c>
      <c r="N20" s="60">
        <f>'女子'!B27</f>
        <v>0</v>
      </c>
      <c r="O20" s="60">
        <f t="shared" si="2"/>
      </c>
      <c r="P20" s="65">
        <f>IF('女子'!F27="同姓",'女子'!C27,"")</f>
      </c>
      <c r="Q20" s="65">
        <f>'女子'!F27</f>
        <v>0</v>
      </c>
      <c r="Z20" s="64">
        <v>17</v>
      </c>
      <c r="AA20" s="58" t="s">
        <v>100</v>
      </c>
      <c r="AB20" s="60" t="s">
        <v>101</v>
      </c>
      <c r="AC20" s="58" t="s">
        <v>102</v>
      </c>
    </row>
    <row r="21" spans="26:29" ht="13.5">
      <c r="Z21" s="64">
        <v>18</v>
      </c>
      <c r="AA21" s="58" t="s">
        <v>103</v>
      </c>
      <c r="AB21" s="60" t="s">
        <v>104</v>
      </c>
      <c r="AC21" s="58" t="s">
        <v>105</v>
      </c>
    </row>
    <row r="22" spans="26:29" ht="13.5">
      <c r="Z22" s="64">
        <v>19</v>
      </c>
      <c r="AA22" s="58" t="s">
        <v>106</v>
      </c>
      <c r="AB22" s="60" t="s">
        <v>107</v>
      </c>
      <c r="AC22" s="58" t="s">
        <v>108</v>
      </c>
    </row>
    <row r="23" spans="26:29" ht="13.5">
      <c r="Z23" s="64">
        <v>20</v>
      </c>
      <c r="AA23" s="58" t="s">
        <v>109</v>
      </c>
      <c r="AB23" s="60" t="s">
        <v>110</v>
      </c>
      <c r="AC23" s="58" t="s">
        <v>111</v>
      </c>
    </row>
    <row r="24" spans="26:29" ht="13.5">
      <c r="Z24" s="64">
        <v>21</v>
      </c>
      <c r="AA24" s="58" t="s">
        <v>112</v>
      </c>
      <c r="AB24" s="60" t="s">
        <v>113</v>
      </c>
      <c r="AC24" s="58" t="s">
        <v>114</v>
      </c>
    </row>
    <row r="25" spans="26:29" ht="13.5">
      <c r="Z25" s="64">
        <v>22</v>
      </c>
      <c r="AA25" s="58" t="s">
        <v>115</v>
      </c>
      <c r="AB25" s="60" t="s">
        <v>116</v>
      </c>
      <c r="AC25" s="58" t="s">
        <v>117</v>
      </c>
    </row>
    <row r="26" spans="26:29" ht="13.5">
      <c r="Z26" s="64">
        <v>23</v>
      </c>
      <c r="AA26" s="58" t="s">
        <v>118</v>
      </c>
      <c r="AB26" s="60" t="s">
        <v>119</v>
      </c>
      <c r="AC26" s="58" t="s">
        <v>120</v>
      </c>
    </row>
    <row r="27" spans="26:29" ht="13.5">
      <c r="Z27" s="64">
        <v>24</v>
      </c>
      <c r="AA27" s="58" t="s">
        <v>121</v>
      </c>
      <c r="AB27" s="60" t="s">
        <v>122</v>
      </c>
      <c r="AC27" s="58" t="s">
        <v>123</v>
      </c>
    </row>
    <row r="28" spans="26:29" ht="13.5">
      <c r="Z28" s="64">
        <v>25</v>
      </c>
      <c r="AA28" s="58" t="s">
        <v>124</v>
      </c>
      <c r="AB28" s="60" t="s">
        <v>125</v>
      </c>
      <c r="AC28" s="58" t="s">
        <v>126</v>
      </c>
    </row>
    <row r="29" spans="26:29" ht="13.5">
      <c r="Z29" s="64">
        <v>26</v>
      </c>
      <c r="AA29" s="58" t="s">
        <v>127</v>
      </c>
      <c r="AB29" s="60" t="s">
        <v>128</v>
      </c>
      <c r="AC29" s="58" t="s">
        <v>129</v>
      </c>
    </row>
    <row r="30" spans="26:29" ht="13.5">
      <c r="Z30" s="64">
        <v>27</v>
      </c>
      <c r="AA30" s="58" t="s">
        <v>130</v>
      </c>
      <c r="AB30" s="60" t="s">
        <v>131</v>
      </c>
      <c r="AC30" s="58" t="s">
        <v>132</v>
      </c>
    </row>
    <row r="31" spans="26:29" ht="13.5">
      <c r="Z31" s="64">
        <v>28</v>
      </c>
      <c r="AA31" s="58" t="s">
        <v>186</v>
      </c>
      <c r="AB31" s="60" t="s">
        <v>134</v>
      </c>
      <c r="AC31" s="58" t="s">
        <v>133</v>
      </c>
    </row>
    <row r="32" spans="26:29" ht="13.5">
      <c r="Z32" s="64">
        <v>29</v>
      </c>
      <c r="AA32" s="58" t="s">
        <v>135</v>
      </c>
      <c r="AB32" s="60" t="s">
        <v>136</v>
      </c>
      <c r="AC32" s="58" t="s">
        <v>137</v>
      </c>
    </row>
    <row r="33" spans="26:29" ht="13.5">
      <c r="Z33" s="64">
        <v>30</v>
      </c>
      <c r="AA33" s="58" t="s">
        <v>138</v>
      </c>
      <c r="AB33" s="60" t="s">
        <v>139</v>
      </c>
      <c r="AC33" s="58" t="s">
        <v>140</v>
      </c>
    </row>
    <row r="34" spans="26:29" ht="13.5">
      <c r="Z34" s="64">
        <v>31</v>
      </c>
      <c r="AA34" s="58" t="s">
        <v>141</v>
      </c>
      <c r="AB34" s="60" t="s">
        <v>142</v>
      </c>
      <c r="AC34" s="58" t="s">
        <v>143</v>
      </c>
    </row>
    <row r="35" spans="26:29" ht="13.5">
      <c r="Z35" s="64">
        <v>32</v>
      </c>
      <c r="AA35" s="58" t="s">
        <v>144</v>
      </c>
      <c r="AB35" s="60" t="s">
        <v>145</v>
      </c>
      <c r="AC35" s="58" t="s">
        <v>146</v>
      </c>
    </row>
    <row r="36" spans="26:29" ht="13.5">
      <c r="Z36" s="64">
        <v>33</v>
      </c>
      <c r="AA36" s="58" t="s">
        <v>147</v>
      </c>
      <c r="AB36" s="60" t="s">
        <v>148</v>
      </c>
      <c r="AC36" s="58" t="s">
        <v>149</v>
      </c>
    </row>
    <row r="37" spans="26:29" ht="13.5">
      <c r="Z37" s="64">
        <v>34</v>
      </c>
      <c r="AA37" s="58" t="s">
        <v>150</v>
      </c>
      <c r="AB37" s="60" t="s">
        <v>151</v>
      </c>
      <c r="AC37" s="58" t="s">
        <v>152</v>
      </c>
    </row>
    <row r="38" spans="26:29" ht="13.5">
      <c r="Z38" s="64">
        <v>35</v>
      </c>
      <c r="AA38" s="58" t="s">
        <v>153</v>
      </c>
      <c r="AB38" s="60" t="s">
        <v>154</v>
      </c>
      <c r="AC38" s="58" t="s">
        <v>155</v>
      </c>
    </row>
    <row r="39" spans="26:29" ht="13.5">
      <c r="Z39" s="64">
        <v>36</v>
      </c>
      <c r="AA39" s="58" t="s">
        <v>156</v>
      </c>
      <c r="AB39" s="60" t="s">
        <v>157</v>
      </c>
      <c r="AC39" s="58" t="s">
        <v>158</v>
      </c>
    </row>
    <row r="40" spans="26:29" ht="13.5">
      <c r="Z40" s="64">
        <v>37</v>
      </c>
      <c r="AA40" s="58" t="s">
        <v>159</v>
      </c>
      <c r="AB40" s="60" t="s">
        <v>160</v>
      </c>
      <c r="AC40" s="58" t="s">
        <v>161</v>
      </c>
    </row>
    <row r="41" spans="26:29" ht="13.5">
      <c r="Z41" s="64">
        <v>38</v>
      </c>
      <c r="AA41" s="58" t="s">
        <v>162</v>
      </c>
      <c r="AB41" s="60" t="s">
        <v>163</v>
      </c>
      <c r="AC41" s="58" t="s">
        <v>164</v>
      </c>
    </row>
    <row r="42" spans="26:29" ht="13.5">
      <c r="Z42" s="64">
        <v>39</v>
      </c>
      <c r="AA42" s="58" t="s">
        <v>165</v>
      </c>
      <c r="AB42" s="60" t="s">
        <v>166</v>
      </c>
      <c r="AC42" s="58" t="s">
        <v>167</v>
      </c>
    </row>
    <row r="43" spans="26:29" ht="13.5">
      <c r="Z43" s="64">
        <v>40</v>
      </c>
      <c r="AA43" s="58" t="s">
        <v>168</v>
      </c>
      <c r="AB43" s="60" t="s">
        <v>169</v>
      </c>
      <c r="AC43" s="58" t="s">
        <v>170</v>
      </c>
    </row>
    <row r="44" spans="26:29" ht="13.5">
      <c r="Z44" s="64">
        <v>41</v>
      </c>
      <c r="AA44" s="58" t="s">
        <v>171</v>
      </c>
      <c r="AB44" s="60" t="s">
        <v>172</v>
      </c>
      <c r="AC44" s="58" t="s">
        <v>173</v>
      </c>
    </row>
    <row r="45" spans="26:29" ht="13.5">
      <c r="Z45" s="64">
        <v>42</v>
      </c>
      <c r="AA45" s="58" t="s">
        <v>174</v>
      </c>
      <c r="AB45" s="60" t="s">
        <v>175</v>
      </c>
      <c r="AC45" s="58" t="s">
        <v>176</v>
      </c>
    </row>
    <row r="46" spans="26:29" ht="13.5">
      <c r="Z46" s="64">
        <v>43</v>
      </c>
      <c r="AA46" s="58" t="s">
        <v>177</v>
      </c>
      <c r="AB46" s="60" t="s">
        <v>178</v>
      </c>
      <c r="AC46" s="58" t="s">
        <v>179</v>
      </c>
    </row>
    <row r="47" spans="26:29" ht="13.5">
      <c r="Z47" s="64">
        <v>44</v>
      </c>
      <c r="AA47" s="58" t="s">
        <v>180</v>
      </c>
      <c r="AB47" s="60" t="s">
        <v>181</v>
      </c>
      <c r="AC47" s="58" t="s">
        <v>182</v>
      </c>
    </row>
    <row r="48" spans="26:29" ht="13.5">
      <c r="Z48" s="64">
        <v>45</v>
      </c>
      <c r="AA48" s="58" t="s">
        <v>183</v>
      </c>
      <c r="AB48" s="60" t="s">
        <v>184</v>
      </c>
      <c r="AC48" s="58" t="s">
        <v>185</v>
      </c>
    </row>
  </sheetData>
  <sheetProtection/>
  <mergeCells count="2">
    <mergeCell ref="J4:K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香川中央高校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林一男</dc:creator>
  <cp:keywords/>
  <dc:description/>
  <cp:lastModifiedBy>K14-0630</cp:lastModifiedBy>
  <cp:lastPrinted>2012-10-23T04:23:02Z</cp:lastPrinted>
  <dcterms:created xsi:type="dcterms:W3CDTF">2003-07-01T04:03:15Z</dcterms:created>
  <dcterms:modified xsi:type="dcterms:W3CDTF">2018-03-10T03:49:29Z</dcterms:modified>
  <cp:category/>
  <cp:version/>
  <cp:contentType/>
  <cp:contentStatus/>
</cp:coreProperties>
</file>