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1715" windowHeight="8130" activeTab="1"/>
  </bookViews>
  <sheets>
    <sheet name="男子" sheetId="1" r:id="rId1"/>
    <sheet name="女子" sheetId="2" r:id="rId2"/>
    <sheet name="ﾌﾟﾛｸﾞﾗﾑ用" sheetId="4" r:id="rId3"/>
    <sheet name="抽選作業用" sheetId="3" r:id="rId4"/>
  </sheets>
  <externalReferences>
    <externalReference r:id="rId5"/>
  </externalReferences>
  <definedNames>
    <definedName name="_xlnm.Print_Area" localSheetId="1">女子!$A$1:$R$49</definedName>
    <definedName name="_xlnm.Print_Area" localSheetId="0">男子!$A$1:$R$49</definedName>
  </definedNames>
  <calcPr calcId="125725"/>
</workbook>
</file>

<file path=xl/calcChain.xml><?xml version="1.0" encoding="utf-8"?>
<calcChain xmlns="http://schemas.openxmlformats.org/spreadsheetml/2006/main">
  <c r="T1" i="1"/>
  <c r="X48" i="2"/>
  <c r="X43"/>
  <c r="T1"/>
  <c r="F3" i="4"/>
  <c r="F4"/>
  <c r="F5"/>
  <c r="F6"/>
  <c r="F7"/>
  <c r="F8"/>
  <c r="U9"/>
  <c r="U8"/>
  <c r="U7"/>
  <c r="U6"/>
  <c r="U5"/>
  <c r="U4"/>
  <c r="U3"/>
  <c r="T9"/>
  <c r="T8"/>
  <c r="T7"/>
  <c r="T6"/>
  <c r="T5"/>
  <c r="T4"/>
  <c r="T3"/>
  <c r="R8"/>
  <c r="R6"/>
  <c r="R3"/>
  <c r="G9"/>
  <c r="G8"/>
  <c r="G7"/>
  <c r="G6"/>
  <c r="G5"/>
  <c r="G4"/>
  <c r="G3"/>
  <c r="F9"/>
  <c r="D8"/>
  <c r="D6"/>
  <c r="D3"/>
  <c r="P3"/>
  <c r="B3"/>
  <c r="X48" i="1"/>
  <c r="X43"/>
  <c r="E22" i="3"/>
  <c r="E21"/>
  <c r="E20"/>
  <c r="E19"/>
  <c r="D22"/>
  <c r="D21"/>
  <c r="D20"/>
  <c r="D19"/>
  <c r="B22"/>
  <c r="B21"/>
  <c r="C21" s="1"/>
  <c r="B20"/>
  <c r="B19"/>
  <c r="C19" s="1"/>
  <c r="K13"/>
  <c r="K12"/>
  <c r="J13"/>
  <c r="J12"/>
  <c r="Q22"/>
  <c r="Q21"/>
  <c r="Q20"/>
  <c r="Q19"/>
  <c r="P22"/>
  <c r="P21"/>
  <c r="P20"/>
  <c r="P19"/>
  <c r="N22"/>
  <c r="N21"/>
  <c r="N20"/>
  <c r="O20" s="1"/>
  <c r="N19"/>
  <c r="W13"/>
  <c r="W12"/>
  <c r="V13"/>
  <c r="V12"/>
  <c r="U13"/>
  <c r="U12"/>
  <c r="S13"/>
  <c r="S12"/>
  <c r="I13"/>
  <c r="I12"/>
  <c r="G13"/>
  <c r="G12"/>
  <c r="T13"/>
  <c r="O21"/>
  <c r="O22"/>
  <c r="H13"/>
  <c r="C22"/>
  <c r="W11"/>
  <c r="W10"/>
  <c r="U10" s="1"/>
  <c r="W9"/>
  <c r="W8"/>
  <c r="U8" s="1"/>
  <c r="W7"/>
  <c r="W6"/>
  <c r="U6" s="1"/>
  <c r="W5"/>
  <c r="V11"/>
  <c r="U11" s="1"/>
  <c r="V10"/>
  <c r="V9"/>
  <c r="U9" s="1"/>
  <c r="V8"/>
  <c r="V7"/>
  <c r="U7" s="1"/>
  <c r="V6"/>
  <c r="V5"/>
  <c r="U5" s="1"/>
  <c r="S11"/>
  <c r="T11" s="1"/>
  <c r="S10"/>
  <c r="S9"/>
  <c r="T9" s="1"/>
  <c r="S8"/>
  <c r="S7"/>
  <c r="T7" s="1"/>
  <c r="S6"/>
  <c r="S5"/>
  <c r="T5" s="1"/>
  <c r="Q6"/>
  <c r="Q7"/>
  <c r="Q8"/>
  <c r="Q9"/>
  <c r="Q10"/>
  <c r="Q11"/>
  <c r="Q12"/>
  <c r="Q13"/>
  <c r="Q14"/>
  <c r="Q15"/>
  <c r="Q16"/>
  <c r="Q17"/>
  <c r="Q18"/>
  <c r="Q5"/>
  <c r="P6"/>
  <c r="P7"/>
  <c r="P8"/>
  <c r="P9"/>
  <c r="P10"/>
  <c r="P11"/>
  <c r="P12"/>
  <c r="P13"/>
  <c r="P14"/>
  <c r="P15"/>
  <c r="P16"/>
  <c r="P17"/>
  <c r="P18"/>
  <c r="P5"/>
  <c r="N6"/>
  <c r="N7"/>
  <c r="N8"/>
  <c r="N9"/>
  <c r="N10"/>
  <c r="N11"/>
  <c r="N12"/>
  <c r="N13"/>
  <c r="N14"/>
  <c r="N15"/>
  <c r="O15" s="1"/>
  <c r="N16"/>
  <c r="N17"/>
  <c r="O17" s="1"/>
  <c r="N18"/>
  <c r="N5"/>
  <c r="O5" s="1"/>
  <c r="K11"/>
  <c r="K10"/>
  <c r="K9"/>
  <c r="K8"/>
  <c r="K7"/>
  <c r="K6"/>
  <c r="J11"/>
  <c r="J10"/>
  <c r="J9"/>
  <c r="J8"/>
  <c r="J7"/>
  <c r="J6"/>
  <c r="K5"/>
  <c r="J5"/>
  <c r="I5" s="1"/>
  <c r="I11"/>
  <c r="I10"/>
  <c r="I9"/>
  <c r="I8"/>
  <c r="I7"/>
  <c r="I6"/>
  <c r="G11"/>
  <c r="H11" s="1"/>
  <c r="G10"/>
  <c r="G9"/>
  <c r="H9" s="1"/>
  <c r="G8"/>
  <c r="G7"/>
  <c r="H7" s="1"/>
  <c r="G6"/>
  <c r="G5"/>
  <c r="H5" s="1"/>
  <c r="D6"/>
  <c r="D7"/>
  <c r="D8"/>
  <c r="D9"/>
  <c r="D10"/>
  <c r="D11"/>
  <c r="D12"/>
  <c r="D13"/>
  <c r="D14"/>
  <c r="D15"/>
  <c r="D16"/>
  <c r="D17"/>
  <c r="D18"/>
  <c r="D5"/>
  <c r="E6"/>
  <c r="E7"/>
  <c r="E8"/>
  <c r="E9"/>
  <c r="E10"/>
  <c r="E11"/>
  <c r="E12"/>
  <c r="E13"/>
  <c r="E14"/>
  <c r="E15"/>
  <c r="E16"/>
  <c r="E17"/>
  <c r="E18"/>
  <c r="E5"/>
  <c r="B6"/>
  <c r="B7"/>
  <c r="B8"/>
  <c r="B9"/>
  <c r="C9" s="1"/>
  <c r="B10"/>
  <c r="B11"/>
  <c r="B12"/>
  <c r="B13"/>
  <c r="C13" s="1"/>
  <c r="B14"/>
  <c r="B15"/>
  <c r="C15" s="1"/>
  <c r="B16"/>
  <c r="B17"/>
  <c r="C17" s="1"/>
  <c r="B18"/>
  <c r="B5"/>
  <c r="AK13" i="2"/>
  <c r="AK16"/>
  <c r="R13"/>
  <c r="R16"/>
  <c r="AJ5"/>
  <c r="Q5"/>
  <c r="AK13" i="1"/>
  <c r="AK16"/>
  <c r="AJ5"/>
  <c r="Z2" i="3"/>
  <c r="E1" s="1"/>
  <c r="Z1"/>
  <c r="C20"/>
  <c r="O19"/>
  <c r="O18"/>
  <c r="C18"/>
  <c r="O16"/>
  <c r="C16"/>
  <c r="O14"/>
  <c r="C14"/>
  <c r="O13"/>
  <c r="T12"/>
  <c r="O12"/>
  <c r="H12"/>
  <c r="O11"/>
  <c r="T10"/>
  <c r="O10"/>
  <c r="H10"/>
  <c r="O9"/>
  <c r="T8"/>
  <c r="O8"/>
  <c r="H8"/>
  <c r="O7"/>
  <c r="T6"/>
  <c r="O6"/>
  <c r="M4"/>
  <c r="M3"/>
  <c r="M2"/>
  <c r="M1"/>
  <c r="C2" i="1"/>
  <c r="C12" i="3"/>
  <c r="C10"/>
  <c r="R13" i="1"/>
  <c r="R16" s="1"/>
  <c r="Q5"/>
  <c r="C5" i="3"/>
  <c r="C6"/>
  <c r="H6"/>
  <c r="C7"/>
  <c r="C8"/>
  <c r="C11"/>
  <c r="C2" i="2" l="1"/>
  <c r="J1" i="3"/>
  <c r="H1"/>
  <c r="B4" i="4"/>
  <c r="P4"/>
  <c r="R1"/>
</calcChain>
</file>

<file path=xl/comments1.xml><?xml version="1.0" encoding="utf-8"?>
<comments xmlns="http://schemas.openxmlformats.org/spreadsheetml/2006/main">
  <authors>
    <author>k09-0275</author>
  </authors>
  <commentList>
    <comment ref="I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J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  <comment ref="O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P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</commentList>
</comments>
</file>

<file path=xl/comments2.xml><?xml version="1.0" encoding="utf-8"?>
<comments xmlns="http://schemas.openxmlformats.org/spreadsheetml/2006/main">
  <authors>
    <author>k09-0275</author>
  </authors>
  <commentList>
    <comment ref="I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J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  <comment ref="O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P22" authorId="0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</commentList>
</comments>
</file>

<file path=xl/comments3.xml><?xml version="1.0" encoding="utf-8"?>
<comments xmlns="http://schemas.openxmlformats.org/spreadsheetml/2006/main">
  <authors>
    <author>k09-0275</author>
  </authors>
  <commentList>
    <comment ref="D3" authorId="0">
      <text>
        <r>
          <rPr>
            <b/>
            <sz val="10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F3" authorId="0">
      <text>
        <r>
          <rPr>
            <b/>
            <sz val="11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R3" authorId="0">
      <text>
        <r>
          <rPr>
            <b/>
            <sz val="10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T3" authorId="0">
      <text>
        <r>
          <rPr>
            <b/>
            <sz val="11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</commentList>
</comments>
</file>

<file path=xl/sharedStrings.xml><?xml version="1.0" encoding="utf-8"?>
<sst xmlns="http://schemas.openxmlformats.org/spreadsheetml/2006/main" count="754" uniqueCount="246">
  <si>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</si>
  <si>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</si>
  <si>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登録番号</t>
    <rPh sb="0" eb="2">
      <t>トウロク</t>
    </rPh>
    <rPh sb="2" eb="4">
      <t>バンゴウ</t>
    </rPh>
    <phoneticPr fontId="2"/>
  </si>
  <si>
    <t>３</t>
  </si>
  <si>
    <t>４</t>
  </si>
  <si>
    <t>５</t>
  </si>
  <si>
    <t>６</t>
  </si>
  <si>
    <t>７</t>
  </si>
  <si>
    <t>８</t>
  </si>
  <si>
    <t>９</t>
  </si>
  <si>
    <t>１１</t>
    <phoneticPr fontId="2"/>
  </si>
  <si>
    <t>備考</t>
    <rPh sb="0" eb="2">
      <t>ビコウ</t>
    </rPh>
    <phoneticPr fontId="2"/>
  </si>
  <si>
    <t>出場生徒氏名一覧（マネージャー含む）</t>
    <rPh sb="0" eb="2">
      <t>シュツジョウ</t>
    </rPh>
    <rPh sb="2" eb="4">
      <t>セイト</t>
    </rPh>
    <rPh sb="4" eb="6">
      <t>シメイ</t>
    </rPh>
    <rPh sb="6" eb="8">
      <t>イチラン</t>
    </rPh>
    <rPh sb="15" eb="16">
      <t>フク</t>
    </rPh>
    <phoneticPr fontId="2"/>
  </si>
  <si>
    <t>学　校　対　抗</t>
    <rPh sb="0" eb="1">
      <t>ガク</t>
    </rPh>
    <rPh sb="2" eb="3">
      <t>コウ</t>
    </rPh>
    <rPh sb="4" eb="5">
      <t>ツイ</t>
    </rPh>
    <rPh sb="6" eb="7">
      <t>コウ</t>
    </rPh>
    <phoneticPr fontId="2"/>
  </si>
  <si>
    <t>個　人　対　抗</t>
    <rPh sb="0" eb="1">
      <t>コ</t>
    </rPh>
    <rPh sb="2" eb="3">
      <t>ジン</t>
    </rPh>
    <rPh sb="4" eb="5">
      <t>タイ</t>
    </rPh>
    <rPh sb="6" eb="7">
      <t>コウ</t>
    </rPh>
    <phoneticPr fontId="2"/>
  </si>
  <si>
    <t>氏　　名</t>
    <rPh sb="0" eb="1">
      <t>シ</t>
    </rPh>
    <rPh sb="3" eb="4">
      <t>メイ</t>
    </rPh>
    <phoneticPr fontId="2"/>
  </si>
  <si>
    <t>ＮO</t>
    <phoneticPr fontId="2"/>
  </si>
  <si>
    <t>１</t>
    <phoneticPr fontId="2"/>
  </si>
  <si>
    <t>２</t>
    <phoneticPr fontId="2"/>
  </si>
  <si>
    <t>コーチ</t>
    <phoneticPr fontId="2"/>
  </si>
  <si>
    <t>１</t>
    <phoneticPr fontId="2"/>
  </si>
  <si>
    <t>マネージャー</t>
    <phoneticPr fontId="2"/>
  </si>
  <si>
    <t>シ　ン　グ　ル　ス</t>
    <phoneticPr fontId="2"/>
  </si>
  <si>
    <t>ダ　ブ　ル　ス</t>
    <phoneticPr fontId="2"/>
  </si>
  <si>
    <t>１</t>
    <phoneticPr fontId="2"/>
  </si>
  <si>
    <t>２</t>
    <phoneticPr fontId="2"/>
  </si>
  <si>
    <t>人</t>
    <rPh sb="0" eb="1">
      <t>ヒト</t>
    </rPh>
    <phoneticPr fontId="2"/>
  </si>
  <si>
    <t>性別</t>
    <rPh sb="0" eb="2">
      <t>セイベツ</t>
    </rPh>
    <phoneticPr fontId="2"/>
  </si>
  <si>
    <t>２</t>
  </si>
  <si>
    <t>１０</t>
  </si>
  <si>
    <t>１１</t>
  </si>
  <si>
    <t>１２</t>
  </si>
  <si>
    <t>１３</t>
  </si>
  <si>
    <t>１４</t>
  </si>
  <si>
    <t>１５</t>
  </si>
  <si>
    <t>１６</t>
  </si>
  <si>
    <t>１４</t>
    <phoneticPr fontId="2"/>
  </si>
  <si>
    <t>１７</t>
  </si>
  <si>
    <t>１８</t>
  </si>
  <si>
    <t>１９</t>
  </si>
  <si>
    <t>２０</t>
  </si>
  <si>
    <t>１２</t>
    <phoneticPr fontId="2"/>
  </si>
  <si>
    <t>１３</t>
    <phoneticPr fontId="2"/>
  </si>
  <si>
    <t>１０</t>
    <phoneticPr fontId="2"/>
  </si>
  <si>
    <t>個人戦　　　　　　　の　 み             参　 加　　　　　　　　　　人 　数</t>
    <rPh sb="0" eb="3">
      <t>コジンセン</t>
    </rPh>
    <rPh sb="27" eb="28">
      <t>サン</t>
    </rPh>
    <rPh sb="30" eb="31">
      <t>カ</t>
    </rPh>
    <rPh sb="41" eb="42">
      <t>ヒト</t>
    </rPh>
    <rPh sb="44" eb="45">
      <t>スウ</t>
    </rPh>
    <phoneticPr fontId="2"/>
  </si>
  <si>
    <t>参　 加　　　　　　　　　　実人数</t>
    <rPh sb="0" eb="1">
      <t>サン</t>
    </rPh>
    <rPh sb="3" eb="4">
      <t>カ</t>
    </rPh>
    <rPh sb="14" eb="15">
      <t>ジツ</t>
    </rPh>
    <rPh sb="15" eb="17">
      <t>ニンズウ</t>
    </rPh>
    <phoneticPr fontId="2"/>
  </si>
  <si>
    <t>高体連　　　　　　　　　番　 号</t>
    <rPh sb="0" eb="3">
      <t>コウタイレン</t>
    </rPh>
    <rPh sb="12" eb="13">
      <t>バン</t>
    </rPh>
    <rPh sb="15" eb="16">
      <t>ゴウ</t>
    </rPh>
    <phoneticPr fontId="2"/>
  </si>
  <si>
    <t>種   目         番　 号</t>
    <rPh sb="0" eb="1">
      <t>タネ</t>
    </rPh>
    <rPh sb="4" eb="5">
      <t>メ</t>
    </rPh>
    <rPh sb="14" eb="15">
      <t>バン</t>
    </rPh>
    <rPh sb="17" eb="18">
      <t>ゴウ</t>
    </rPh>
    <phoneticPr fontId="2"/>
  </si>
  <si>
    <t>上記の者は標記大会に出場することを認めます。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2"/>
  </si>
  <si>
    <t>監　督</t>
    <rPh sb="0" eb="1">
      <t>ラン</t>
    </rPh>
    <rPh sb="2" eb="3">
      <t>ヨシ</t>
    </rPh>
    <phoneticPr fontId="2"/>
  </si>
  <si>
    <t>引率責任者名</t>
    <rPh sb="0" eb="2">
      <t>インソツ</t>
    </rPh>
    <rPh sb="2" eb="5">
      <t>セキニンシャ</t>
    </rPh>
    <rPh sb="5" eb="6">
      <t>ナ</t>
    </rPh>
    <phoneticPr fontId="2"/>
  </si>
  <si>
    <t>引率者名（全員記入）</t>
    <rPh sb="0" eb="3">
      <t>インソツシャ</t>
    </rPh>
    <rPh sb="3" eb="4">
      <t>ナ</t>
    </rPh>
    <rPh sb="5" eb="7">
      <t>ゼンイン</t>
    </rPh>
    <rPh sb="7" eb="9">
      <t>キニュウ</t>
    </rPh>
    <phoneticPr fontId="2"/>
  </si>
  <si>
    <t>学  　校　　名</t>
    <rPh sb="0" eb="1">
      <t>ガク</t>
    </rPh>
    <rPh sb="4" eb="5">
      <t>コウ</t>
    </rPh>
    <rPh sb="7" eb="8">
      <t>メイ</t>
    </rPh>
    <phoneticPr fontId="2"/>
  </si>
  <si>
    <t>　氏　　　名</t>
    <rPh sb="1" eb="2">
      <t>シ</t>
    </rPh>
    <rPh sb="5" eb="6">
      <t>メイ</t>
    </rPh>
    <phoneticPr fontId="2"/>
  </si>
  <si>
    <t>区　　別</t>
    <rPh sb="0" eb="1">
      <t>ク</t>
    </rPh>
    <rPh sb="3" eb="4">
      <t>ベツ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</si>
  <si>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</si>
  <si>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</si>
  <si>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参加
種別
（○×）</t>
    <rPh sb="0" eb="2">
      <t>サンカ</t>
    </rPh>
    <rPh sb="3" eb="5">
      <t>シュベツ</t>
    </rPh>
    <phoneticPr fontId="2"/>
  </si>
  <si>
    <t>年</t>
    <rPh sb="0" eb="1">
      <t>ネン</t>
    </rPh>
    <phoneticPr fontId="2"/>
  </si>
  <si>
    <t>※男子部の女子マネージャーは、男子としてカウントすること。</t>
    <rPh sb="1" eb="3">
      <t>ダンシ</t>
    </rPh>
    <rPh sb="3" eb="4">
      <t>ブ</t>
    </rPh>
    <rPh sb="5" eb="7">
      <t>ジョシ</t>
    </rPh>
    <rPh sb="15" eb="17">
      <t>ダンシ</t>
    </rPh>
    <phoneticPr fontId="2"/>
  </si>
  <si>
    <t>選　手</t>
    <rPh sb="0" eb="1">
      <t>セン</t>
    </rPh>
    <rPh sb="2" eb="3">
      <t>テ</t>
    </rPh>
    <phoneticPr fontId="2"/>
  </si>
  <si>
    <t>団体（○）</t>
    <rPh sb="0" eb="2">
      <t>ダンタイ</t>
    </rPh>
    <phoneticPr fontId="2"/>
  </si>
  <si>
    <t>個人（○）</t>
    <rPh sb="0" eb="2">
      <t>コジン</t>
    </rPh>
    <phoneticPr fontId="2"/>
  </si>
  <si>
    <t>抽選作業用シート</t>
    <rPh sb="0" eb="2">
      <t>チュウセン</t>
    </rPh>
    <rPh sb="2" eb="5">
      <t>サギョウヨウ</t>
    </rPh>
    <phoneticPr fontId="2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</si>
  <si>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2"/>
  </si>
  <si>
    <t>学校名</t>
    <rPh sb="0" eb="2">
      <t>ガッコウ</t>
    </rPh>
    <rPh sb="2" eb="3">
      <t>メイ</t>
    </rPh>
    <phoneticPr fontId="2"/>
  </si>
  <si>
    <t>略記</t>
    <rPh sb="0" eb="2">
      <t>リャッキ</t>
    </rPh>
    <phoneticPr fontId="2"/>
  </si>
  <si>
    <t>【男子】</t>
    <rPh sb="1" eb="3">
      <t>ダンシ</t>
    </rPh>
    <phoneticPr fontId="2"/>
  </si>
  <si>
    <t>【女子】</t>
    <rPh sb="1" eb="3">
      <t>ジョシ</t>
    </rPh>
    <phoneticPr fontId="2"/>
  </si>
  <si>
    <t>略記</t>
    <rPh sb="0" eb="1">
      <t>リャク</t>
    </rPh>
    <rPh sb="1" eb="2">
      <t>キ</t>
    </rPh>
    <phoneticPr fontId="2"/>
  </si>
  <si>
    <t>シングルス</t>
    <phoneticPr fontId="2"/>
  </si>
  <si>
    <t>名（同姓）</t>
    <rPh sb="0" eb="1">
      <t>ナ</t>
    </rPh>
    <rPh sb="2" eb="4">
      <t>ドウセイ</t>
    </rPh>
    <phoneticPr fontId="2"/>
  </si>
  <si>
    <t>同姓の有無</t>
    <rPh sb="0" eb="2">
      <t>ドウセイ</t>
    </rPh>
    <rPh sb="3" eb="5">
      <t>ウム</t>
    </rPh>
    <phoneticPr fontId="2"/>
  </si>
  <si>
    <t>ダブルス</t>
    <phoneticPr fontId="2"/>
  </si>
  <si>
    <t>小豆島高等学校</t>
    <rPh sb="0" eb="3">
      <t>ショウドシマ</t>
    </rPh>
    <rPh sb="3" eb="5">
      <t>コウトウ</t>
    </rPh>
    <rPh sb="5" eb="7">
      <t>ガッコウ</t>
    </rPh>
    <phoneticPr fontId="11"/>
  </si>
  <si>
    <t>（小豆島）</t>
    <rPh sb="1" eb="4">
      <t>ショウドシマ</t>
    </rPh>
    <phoneticPr fontId="2"/>
  </si>
  <si>
    <t>土庄高等学校</t>
    <rPh sb="0" eb="2">
      <t>トノショウ</t>
    </rPh>
    <phoneticPr fontId="11"/>
  </si>
  <si>
    <t>（土庄）</t>
    <rPh sb="1" eb="3">
      <t>トノショウ</t>
    </rPh>
    <phoneticPr fontId="2"/>
  </si>
  <si>
    <t>三本松高等学校</t>
    <rPh sb="0" eb="3">
      <t>サンボンマツ</t>
    </rPh>
    <phoneticPr fontId="11"/>
  </si>
  <si>
    <t>（三本松）</t>
    <rPh sb="1" eb="4">
      <t>サンボンマツ</t>
    </rPh>
    <phoneticPr fontId="2"/>
  </si>
  <si>
    <t>津田高等学校</t>
    <rPh sb="0" eb="2">
      <t>ツダ</t>
    </rPh>
    <phoneticPr fontId="11"/>
  </si>
  <si>
    <t>（津田）</t>
    <rPh sb="1" eb="3">
      <t>ツダ</t>
    </rPh>
    <phoneticPr fontId="2"/>
  </si>
  <si>
    <t>石田高等学校</t>
    <rPh sb="0" eb="2">
      <t>イシダ</t>
    </rPh>
    <phoneticPr fontId="11"/>
  </si>
  <si>
    <t>（石田）</t>
    <rPh sb="1" eb="3">
      <t>イシダ</t>
    </rPh>
    <phoneticPr fontId="2"/>
  </si>
  <si>
    <t>三木高等学校</t>
    <rPh sb="0" eb="2">
      <t>ミキ</t>
    </rPh>
    <phoneticPr fontId="11"/>
  </si>
  <si>
    <t>（三木）</t>
    <rPh sb="1" eb="3">
      <t>ミキ</t>
    </rPh>
    <phoneticPr fontId="2"/>
  </si>
  <si>
    <t>高松北高等学校</t>
    <rPh sb="0" eb="2">
      <t>タカマツ</t>
    </rPh>
    <rPh sb="2" eb="3">
      <t>キタ</t>
    </rPh>
    <phoneticPr fontId="11"/>
  </si>
  <si>
    <t>（高松北）</t>
    <rPh sb="1" eb="4">
      <t>タカマツキタ</t>
    </rPh>
    <phoneticPr fontId="2"/>
  </si>
  <si>
    <t>高松東高等学校</t>
    <rPh sb="0" eb="2">
      <t>タカマツ</t>
    </rPh>
    <rPh sb="2" eb="3">
      <t>ヒガシ</t>
    </rPh>
    <phoneticPr fontId="11"/>
  </si>
  <si>
    <t>（高松東）</t>
    <rPh sb="1" eb="4">
      <t>タカマツヒガシ</t>
    </rPh>
    <phoneticPr fontId="2"/>
  </si>
  <si>
    <t>高松中央高等学校</t>
    <rPh sb="0" eb="2">
      <t>タカマツ</t>
    </rPh>
    <rPh sb="2" eb="4">
      <t>チュウオウ</t>
    </rPh>
    <phoneticPr fontId="11"/>
  </si>
  <si>
    <t>（高中央）</t>
    <rPh sb="1" eb="2">
      <t>タカ</t>
    </rPh>
    <rPh sb="2" eb="4">
      <t>チュウオウ</t>
    </rPh>
    <phoneticPr fontId="2"/>
  </si>
  <si>
    <t>高松商業高等学校</t>
    <rPh sb="0" eb="2">
      <t>タカマツ</t>
    </rPh>
    <rPh sb="2" eb="4">
      <t>ショウギョウ</t>
    </rPh>
    <phoneticPr fontId="11"/>
  </si>
  <si>
    <t>（高松商）</t>
    <rPh sb="1" eb="3">
      <t>タカマツ</t>
    </rPh>
    <rPh sb="3" eb="4">
      <t>ショウ</t>
    </rPh>
    <phoneticPr fontId="2"/>
  </si>
  <si>
    <t>高松高等学校</t>
    <rPh sb="0" eb="2">
      <t>タカマツ</t>
    </rPh>
    <phoneticPr fontId="11"/>
  </si>
  <si>
    <t>（高松）</t>
    <rPh sb="1" eb="3">
      <t>タカマツ</t>
    </rPh>
    <phoneticPr fontId="2"/>
  </si>
  <si>
    <t>高松第一高等学校</t>
    <rPh sb="0" eb="2">
      <t>タカマツ</t>
    </rPh>
    <rPh sb="2" eb="4">
      <t>ダイイチ</t>
    </rPh>
    <phoneticPr fontId="11"/>
  </si>
  <si>
    <t>（高松一）</t>
    <rPh sb="1" eb="3">
      <t>タカマツ</t>
    </rPh>
    <rPh sb="3" eb="4">
      <t>イチ</t>
    </rPh>
    <phoneticPr fontId="2"/>
  </si>
  <si>
    <t>高松桜井高等学校</t>
    <rPh sb="0" eb="2">
      <t>タカマツ</t>
    </rPh>
    <rPh sb="2" eb="4">
      <t>サクライ</t>
    </rPh>
    <phoneticPr fontId="11"/>
  </si>
  <si>
    <t>（高桜井）</t>
    <rPh sb="1" eb="2">
      <t>タカ</t>
    </rPh>
    <rPh sb="2" eb="4">
      <t>サクライ</t>
    </rPh>
    <phoneticPr fontId="2"/>
  </si>
  <si>
    <t>高松南高等学校</t>
    <rPh sb="0" eb="2">
      <t>タカマツ</t>
    </rPh>
    <rPh sb="2" eb="3">
      <t>ミナミ</t>
    </rPh>
    <phoneticPr fontId="11"/>
  </si>
  <si>
    <t>（高松南）</t>
    <rPh sb="1" eb="4">
      <t>タカマツミナミ</t>
    </rPh>
    <phoneticPr fontId="2"/>
  </si>
  <si>
    <t>香川中央高等学校</t>
    <rPh sb="0" eb="2">
      <t>カガワ</t>
    </rPh>
    <rPh sb="2" eb="4">
      <t>チュウオウ</t>
    </rPh>
    <phoneticPr fontId="11"/>
  </si>
  <si>
    <t>（香中央）</t>
    <rPh sb="1" eb="2">
      <t>カ</t>
    </rPh>
    <rPh sb="2" eb="4">
      <t>チュウオウ</t>
    </rPh>
    <phoneticPr fontId="2"/>
  </si>
  <si>
    <t>英明高等学校</t>
    <rPh sb="0" eb="2">
      <t>エイメイ</t>
    </rPh>
    <phoneticPr fontId="11"/>
  </si>
  <si>
    <t>（英明）</t>
    <rPh sb="1" eb="3">
      <t>エイメイ</t>
    </rPh>
    <phoneticPr fontId="2"/>
  </si>
  <si>
    <t>高松工芸高等学校</t>
    <rPh sb="0" eb="2">
      <t>タカマツ</t>
    </rPh>
    <rPh sb="2" eb="4">
      <t>コウゲイ</t>
    </rPh>
    <phoneticPr fontId="11"/>
  </si>
  <si>
    <t>（高工芸）</t>
    <rPh sb="1" eb="2">
      <t>タカ</t>
    </rPh>
    <rPh sb="2" eb="4">
      <t>コウゲイ</t>
    </rPh>
    <phoneticPr fontId="2"/>
  </si>
  <si>
    <t>大手前高松高等学校</t>
    <rPh sb="0" eb="3">
      <t>オオテマエ</t>
    </rPh>
    <rPh sb="3" eb="5">
      <t>タカマツ</t>
    </rPh>
    <rPh sb="5" eb="7">
      <t>コウトウ</t>
    </rPh>
    <rPh sb="7" eb="9">
      <t>ガッコウ</t>
    </rPh>
    <phoneticPr fontId="13"/>
  </si>
  <si>
    <t>（大手高）</t>
    <rPh sb="1" eb="3">
      <t>オオテ</t>
    </rPh>
    <rPh sb="3" eb="4">
      <t>タカ</t>
    </rPh>
    <phoneticPr fontId="2"/>
  </si>
  <si>
    <t>香川誠陵高等学校</t>
    <rPh sb="0" eb="2">
      <t>カガワ</t>
    </rPh>
    <rPh sb="2" eb="3">
      <t>マコト</t>
    </rPh>
    <rPh sb="3" eb="4">
      <t>リョウ</t>
    </rPh>
    <phoneticPr fontId="13"/>
  </si>
  <si>
    <t>（香誠陵）</t>
    <rPh sb="1" eb="2">
      <t>カ</t>
    </rPh>
    <rPh sb="2" eb="3">
      <t>マコト</t>
    </rPh>
    <rPh sb="3" eb="4">
      <t>リョウ</t>
    </rPh>
    <phoneticPr fontId="2"/>
  </si>
  <si>
    <t>高松西高等学校</t>
    <rPh sb="0" eb="2">
      <t>タカマツ</t>
    </rPh>
    <rPh sb="2" eb="3">
      <t>ニシ</t>
    </rPh>
    <phoneticPr fontId="13"/>
  </si>
  <si>
    <t>（高松西）</t>
    <rPh sb="1" eb="4">
      <t>タカマツニシ</t>
    </rPh>
    <phoneticPr fontId="2"/>
  </si>
  <si>
    <t>農業経営高等学校</t>
    <rPh sb="0" eb="2">
      <t>ノウギョウ</t>
    </rPh>
    <rPh sb="2" eb="4">
      <t>ケイエイ</t>
    </rPh>
    <phoneticPr fontId="13"/>
  </si>
  <si>
    <t>（農経）</t>
    <rPh sb="1" eb="2">
      <t>ノウ</t>
    </rPh>
    <rPh sb="2" eb="3">
      <t>ケイ</t>
    </rPh>
    <phoneticPr fontId="2"/>
  </si>
  <si>
    <t>飯山高等学校</t>
    <rPh sb="0" eb="2">
      <t>ハンザン</t>
    </rPh>
    <phoneticPr fontId="13"/>
  </si>
  <si>
    <t>（飯山）</t>
    <rPh sb="1" eb="3">
      <t>ハンザン</t>
    </rPh>
    <phoneticPr fontId="2"/>
  </si>
  <si>
    <t>坂出高等学校</t>
    <rPh sb="0" eb="2">
      <t>サカイデ</t>
    </rPh>
    <phoneticPr fontId="13"/>
  </si>
  <si>
    <t>（坂出）</t>
    <rPh sb="1" eb="3">
      <t>サカイデ</t>
    </rPh>
    <phoneticPr fontId="2"/>
  </si>
  <si>
    <t>坂出商業高等学校</t>
    <rPh sb="0" eb="2">
      <t>サカイデ</t>
    </rPh>
    <rPh sb="2" eb="4">
      <t>ショウギョウ</t>
    </rPh>
    <phoneticPr fontId="13"/>
  </si>
  <si>
    <t>（坂出商）</t>
    <rPh sb="1" eb="3">
      <t>サカイデ</t>
    </rPh>
    <rPh sb="3" eb="4">
      <t>ショウ</t>
    </rPh>
    <phoneticPr fontId="2"/>
  </si>
  <si>
    <t>坂出第一高等学校</t>
    <rPh sb="0" eb="2">
      <t>サカイデ</t>
    </rPh>
    <rPh sb="2" eb="4">
      <t>ダイイチ</t>
    </rPh>
    <phoneticPr fontId="13"/>
  </si>
  <si>
    <t>（坂出一）</t>
    <rPh sb="1" eb="3">
      <t>サカイデ</t>
    </rPh>
    <rPh sb="3" eb="4">
      <t>イチ</t>
    </rPh>
    <phoneticPr fontId="2"/>
  </si>
  <si>
    <t>坂出工業高等学校</t>
    <rPh sb="0" eb="2">
      <t>サカイデ</t>
    </rPh>
    <rPh sb="2" eb="4">
      <t>コウギョウ</t>
    </rPh>
    <phoneticPr fontId="13"/>
  </si>
  <si>
    <t>（坂出工）</t>
    <rPh sb="1" eb="3">
      <t>サカイデ</t>
    </rPh>
    <rPh sb="3" eb="4">
      <t>コウ</t>
    </rPh>
    <phoneticPr fontId="2"/>
  </si>
  <si>
    <t>丸亀城西高等学校</t>
    <rPh sb="0" eb="2">
      <t>マルガメ</t>
    </rPh>
    <rPh sb="2" eb="4">
      <t>ジョウセイ</t>
    </rPh>
    <phoneticPr fontId="13"/>
  </si>
  <si>
    <t>（丸城西）</t>
    <rPh sb="1" eb="2">
      <t>マル</t>
    </rPh>
    <rPh sb="2" eb="3">
      <t>シロ</t>
    </rPh>
    <rPh sb="3" eb="4">
      <t>ニシ</t>
    </rPh>
    <phoneticPr fontId="2"/>
  </si>
  <si>
    <t>善通寺第一高等学校</t>
    <rPh sb="0" eb="3">
      <t>ゼンツウジ</t>
    </rPh>
    <rPh sb="3" eb="5">
      <t>ダイイチ</t>
    </rPh>
    <phoneticPr fontId="13"/>
  </si>
  <si>
    <t>（善一）</t>
    <rPh sb="1" eb="3">
      <t>ゼンイチ</t>
    </rPh>
    <phoneticPr fontId="2"/>
  </si>
  <si>
    <t>尽誠学園高等学校</t>
    <rPh sb="0" eb="4">
      <t>ジンセイガクエン</t>
    </rPh>
    <phoneticPr fontId="13"/>
  </si>
  <si>
    <t>（尽誠）</t>
    <rPh sb="1" eb="2">
      <t>ジン</t>
    </rPh>
    <rPh sb="2" eb="3">
      <t>マコト</t>
    </rPh>
    <phoneticPr fontId="2"/>
  </si>
  <si>
    <t>琴平高等学校</t>
    <rPh sb="0" eb="2">
      <t>コトヒラ</t>
    </rPh>
    <phoneticPr fontId="13"/>
  </si>
  <si>
    <t>（琴平）</t>
    <rPh sb="1" eb="3">
      <t>コトヒラ</t>
    </rPh>
    <phoneticPr fontId="2"/>
  </si>
  <si>
    <t>高瀬高等学校</t>
    <rPh sb="0" eb="2">
      <t>タカセ</t>
    </rPh>
    <phoneticPr fontId="13"/>
  </si>
  <si>
    <t>（高瀬）</t>
    <rPh sb="1" eb="3">
      <t>タカセ</t>
    </rPh>
    <phoneticPr fontId="2"/>
  </si>
  <si>
    <t>香川西高等学校</t>
    <rPh sb="0" eb="2">
      <t>カガワ</t>
    </rPh>
    <rPh sb="2" eb="3">
      <t>ニシ</t>
    </rPh>
    <phoneticPr fontId="13"/>
  </si>
  <si>
    <t>（香川西）</t>
    <rPh sb="1" eb="3">
      <t>カガワ</t>
    </rPh>
    <rPh sb="3" eb="4">
      <t>ニシ</t>
    </rPh>
    <phoneticPr fontId="2"/>
  </si>
  <si>
    <t>笠田高等学校</t>
    <rPh sb="0" eb="1">
      <t>カサ</t>
    </rPh>
    <rPh sb="1" eb="2">
      <t>タ</t>
    </rPh>
    <phoneticPr fontId="13"/>
  </si>
  <si>
    <t>（笠田）</t>
    <rPh sb="1" eb="2">
      <t>カサ</t>
    </rPh>
    <rPh sb="2" eb="3">
      <t>タ</t>
    </rPh>
    <phoneticPr fontId="2"/>
  </si>
  <si>
    <t>観音寺第一高等学校</t>
    <rPh sb="0" eb="3">
      <t>カンオンジ</t>
    </rPh>
    <rPh sb="3" eb="5">
      <t>ダイイチ</t>
    </rPh>
    <phoneticPr fontId="13"/>
  </si>
  <si>
    <t>（観一）</t>
    <rPh sb="1" eb="2">
      <t>カン</t>
    </rPh>
    <rPh sb="2" eb="3">
      <t>イチ</t>
    </rPh>
    <phoneticPr fontId="2"/>
  </si>
  <si>
    <t>観音寺中央高等学校</t>
    <rPh sb="0" eb="3">
      <t>カンオンジ</t>
    </rPh>
    <rPh sb="3" eb="5">
      <t>チュウオウ</t>
    </rPh>
    <phoneticPr fontId="13"/>
  </si>
  <si>
    <t>（観中央）</t>
    <rPh sb="1" eb="2">
      <t>カン</t>
    </rPh>
    <rPh sb="2" eb="4">
      <t>チュウオウ</t>
    </rPh>
    <phoneticPr fontId="2"/>
  </si>
  <si>
    <t>香川高専高松キャンパス</t>
    <rPh sb="0" eb="2">
      <t>カガワ</t>
    </rPh>
    <rPh sb="2" eb="4">
      <t>コウセン</t>
    </rPh>
    <rPh sb="4" eb="6">
      <t>タカマツ</t>
    </rPh>
    <phoneticPr fontId="13"/>
  </si>
  <si>
    <t>（高専高）</t>
    <rPh sb="1" eb="3">
      <t>コウセン</t>
    </rPh>
    <rPh sb="3" eb="4">
      <t>タカ</t>
    </rPh>
    <phoneticPr fontId="2"/>
  </si>
  <si>
    <t>香川高専詫間キャンパス</t>
    <rPh sb="0" eb="2">
      <t>カガワ</t>
    </rPh>
    <rPh sb="2" eb="4">
      <t>コウセン</t>
    </rPh>
    <rPh sb="4" eb="6">
      <t>タクマ</t>
    </rPh>
    <phoneticPr fontId="13"/>
  </si>
  <si>
    <t>（高専詫）</t>
    <rPh sb="1" eb="3">
      <t>コウセン</t>
    </rPh>
    <rPh sb="3" eb="4">
      <t>タク</t>
    </rPh>
    <phoneticPr fontId="2"/>
  </si>
  <si>
    <t>選手１</t>
    <rPh sb="0" eb="2">
      <t>センシュ</t>
    </rPh>
    <phoneticPr fontId="2"/>
  </si>
  <si>
    <t>選手2</t>
    <rPh sb="0" eb="2">
      <t>センシュ</t>
    </rPh>
    <phoneticPr fontId="2"/>
  </si>
  <si>
    <t>選手3</t>
    <rPh sb="0" eb="2">
      <t>センシュ</t>
    </rPh>
    <phoneticPr fontId="2"/>
  </si>
  <si>
    <t>選手4</t>
    <rPh sb="0" eb="2">
      <t>センシュ</t>
    </rPh>
    <phoneticPr fontId="2"/>
  </si>
  <si>
    <t>選手5</t>
    <rPh sb="0" eb="2">
      <t>センシュ</t>
    </rPh>
    <phoneticPr fontId="2"/>
  </si>
  <si>
    <t>選手6</t>
    <rPh sb="0" eb="2">
      <t>センシュ</t>
    </rPh>
    <phoneticPr fontId="2"/>
  </si>
  <si>
    <t>選手7</t>
    <rPh sb="0" eb="2">
      <t>センシュ</t>
    </rPh>
    <phoneticPr fontId="2"/>
  </si>
  <si>
    <t>選手8</t>
    <rPh sb="0" eb="2">
      <t>センシュ</t>
    </rPh>
    <phoneticPr fontId="2"/>
  </si>
  <si>
    <t>○○</t>
    <phoneticPr fontId="2"/>
  </si>
  <si>
    <t>○○</t>
    <phoneticPr fontId="2"/>
  </si>
  <si>
    <t>△△</t>
    <phoneticPr fontId="2"/>
  </si>
  <si>
    <t>選手1</t>
    <rPh sb="0" eb="2">
      <t>センシュ</t>
    </rPh>
    <phoneticPr fontId="2"/>
  </si>
  <si>
    <t>団体（○）</t>
  </si>
  <si>
    <t>団体（×）</t>
    <phoneticPr fontId="2"/>
  </si>
  <si>
    <t>個人（○）</t>
  </si>
  <si>
    <t>個人（×）</t>
    <phoneticPr fontId="2"/>
  </si>
  <si>
    <t>当該校職員</t>
    <rPh sb="0" eb="2">
      <t>トウガイ</t>
    </rPh>
    <rPh sb="2" eb="3">
      <t>コウ</t>
    </rPh>
    <rPh sb="3" eb="5">
      <t>ショクイン</t>
    </rPh>
    <phoneticPr fontId="2"/>
  </si>
  <si>
    <t>外部指導者</t>
    <rPh sb="0" eb="2">
      <t>ガイブ</t>
    </rPh>
    <rPh sb="2" eb="5">
      <t>シドウシャ</t>
    </rPh>
    <phoneticPr fontId="2"/>
  </si>
  <si>
    <t>生徒</t>
    <rPh sb="0" eb="2">
      <t>セイト</t>
    </rPh>
    <phoneticPr fontId="2"/>
  </si>
  <si>
    <t>同姓</t>
    <rPh sb="0" eb="2">
      <t>ドウセイ</t>
    </rPh>
    <phoneticPr fontId="2"/>
  </si>
  <si>
    <t>選手</t>
    <rPh sb="0" eb="2">
      <t>センシュ</t>
    </rPh>
    <phoneticPr fontId="2"/>
  </si>
  <si>
    <r>
      <t>団体戦　　　　　　　　　参　 加　　　　　　　　人　 数　　　　　　　　</t>
    </r>
    <r>
      <rPr>
        <sz val="9"/>
        <rFont val="ＭＳ Ｐゴシック"/>
        <family val="3"/>
        <charset val="128"/>
      </rPr>
      <t>（ﾏﾈｰｼﾞｬｰ含）</t>
    </r>
    <rPh sb="0" eb="3">
      <t>ダンタイセン</t>
    </rPh>
    <rPh sb="12" eb="13">
      <t>サン</t>
    </rPh>
    <rPh sb="15" eb="16">
      <t>カ</t>
    </rPh>
    <rPh sb="24" eb="25">
      <t>ニン</t>
    </rPh>
    <rPh sb="27" eb="28">
      <t>スウ</t>
    </rPh>
    <rPh sb="44" eb="45">
      <t>フク</t>
    </rPh>
    <phoneticPr fontId="2"/>
  </si>
  <si>
    <t>有資格者については、備考欄左側に○印を入力する。
同姓がいる場合は、そのことがわかるように備考欄の右側に入力する。</t>
    <rPh sb="10" eb="12">
      <t>ビコウ</t>
    </rPh>
    <rPh sb="12" eb="13">
      <t>ラン</t>
    </rPh>
    <rPh sb="13" eb="14">
      <t>ヒダリ</t>
    </rPh>
    <rPh sb="14" eb="15">
      <t>ガワ</t>
    </rPh>
    <rPh sb="17" eb="18">
      <t>シルシ</t>
    </rPh>
    <rPh sb="19" eb="21">
      <t>ニュウリョク</t>
    </rPh>
    <rPh sb="45" eb="47">
      <t>ビコウ</t>
    </rPh>
    <rPh sb="47" eb="48">
      <t>ラン</t>
    </rPh>
    <rPh sb="49" eb="51">
      <t>ミギガワ</t>
    </rPh>
    <rPh sb="52" eb="54">
      <t>ニュウリョク</t>
    </rPh>
    <phoneticPr fontId="2"/>
  </si>
  <si>
    <t>○</t>
  </si>
  <si>
    <t>○</t>
    <phoneticPr fontId="2"/>
  </si>
  <si>
    <t>１８</t>
    <phoneticPr fontId="2"/>
  </si>
  <si>
    <t>８</t>
    <phoneticPr fontId="2"/>
  </si>
  <si>
    <t>９</t>
    <phoneticPr fontId="2"/>
  </si>
  <si>
    <t>○○、（△△）</t>
    <phoneticPr fontId="2"/>
  </si>
  <si>
    <t>（○○）、△△</t>
    <phoneticPr fontId="2"/>
  </si>
  <si>
    <t>１０月</t>
    <rPh sb="2" eb="3">
      <t>ガツ</t>
    </rPh>
    <phoneticPr fontId="2"/>
  </si>
  <si>
    <t>日</t>
    <rPh sb="0" eb="1">
      <t>ニチ</t>
    </rPh>
    <phoneticPr fontId="2"/>
  </si>
  <si>
    <t>学校医</t>
    <rPh sb="0" eb="2">
      <t>ガッコウ</t>
    </rPh>
    <rPh sb="2" eb="3">
      <t>イ</t>
    </rPh>
    <phoneticPr fontId="2"/>
  </si>
  <si>
    <t>印</t>
    <rPh sb="0" eb="1">
      <t>イン</t>
    </rPh>
    <phoneticPr fontId="2"/>
  </si>
  <si>
    <t>学校長</t>
    <rPh sb="0" eb="2">
      <t>ガッコウ</t>
    </rPh>
    <rPh sb="2" eb="3">
      <t>チョウ</t>
    </rPh>
    <phoneticPr fontId="2"/>
  </si>
  <si>
    <t>選　手　名　簿　</t>
    <rPh sb="0" eb="1">
      <t>セン</t>
    </rPh>
    <rPh sb="2" eb="3">
      <t>テ</t>
    </rPh>
    <rPh sb="4" eb="5">
      <t>メイ</t>
    </rPh>
    <rPh sb="6" eb="7">
      <t>ボ</t>
    </rPh>
    <phoneticPr fontId="2"/>
  </si>
  <si>
    <t>（</t>
    <phoneticPr fontId="2"/>
  </si>
  <si>
    <t>）</t>
    <phoneticPr fontId="2"/>
  </si>
  <si>
    <t>監督</t>
    <rPh sb="0" eb="2">
      <t>カントク</t>
    </rPh>
    <phoneticPr fontId="2"/>
  </si>
  <si>
    <t>（例）</t>
    <rPh sb="1" eb="2">
      <t>レイ</t>
    </rPh>
    <phoneticPr fontId="2"/>
  </si>
  <si>
    <t>③</t>
    <phoneticPr fontId="2"/>
  </si>
  <si>
    <t>各チームの抱負</t>
    <rPh sb="0" eb="1">
      <t>カク</t>
    </rPh>
    <rPh sb="5" eb="7">
      <t>ホウフ</t>
    </rPh>
    <phoneticPr fontId="2"/>
  </si>
  <si>
    <t>プログラム用メンバー表の提出は、できればメールでの返信をお願いします。</t>
    <rPh sb="5" eb="6">
      <t>ヨウ</t>
    </rPh>
    <rPh sb="10" eb="11">
      <t>ヒョウ</t>
    </rPh>
    <rPh sb="12" eb="14">
      <t>テイシュツ</t>
    </rPh>
    <rPh sb="25" eb="27">
      <t>ヘンシン</t>
    </rPh>
    <rPh sb="29" eb="30">
      <t>ネガ</t>
    </rPh>
    <phoneticPr fontId="2"/>
  </si>
  <si>
    <t>・・・・・・・・</t>
    <phoneticPr fontId="2"/>
  </si>
  <si>
    <t>②</t>
    <phoneticPr fontId="2"/>
  </si>
  <si>
    <t>①</t>
    <phoneticPr fontId="2"/>
  </si>
  <si>
    <t>小豆島</t>
    <rPh sb="0" eb="3">
      <t>ショウドシマ</t>
    </rPh>
    <phoneticPr fontId="11"/>
  </si>
  <si>
    <t>土庄</t>
    <rPh sb="0" eb="2">
      <t>トノショウ</t>
    </rPh>
    <phoneticPr fontId="11"/>
  </si>
  <si>
    <t>三本松</t>
    <rPh sb="0" eb="3">
      <t>サンボンマツ</t>
    </rPh>
    <phoneticPr fontId="11"/>
  </si>
  <si>
    <t>津田</t>
    <rPh sb="0" eb="2">
      <t>ツダ</t>
    </rPh>
    <phoneticPr fontId="11"/>
  </si>
  <si>
    <t>石田</t>
    <rPh sb="0" eb="2">
      <t>イシダ</t>
    </rPh>
    <phoneticPr fontId="11"/>
  </si>
  <si>
    <t>三木</t>
    <rPh sb="0" eb="2">
      <t>ミキ</t>
    </rPh>
    <phoneticPr fontId="11"/>
  </si>
  <si>
    <t>高松北</t>
    <rPh sb="0" eb="2">
      <t>タカマツ</t>
    </rPh>
    <rPh sb="2" eb="3">
      <t>キタ</t>
    </rPh>
    <phoneticPr fontId="11"/>
  </si>
  <si>
    <t>高松東</t>
    <rPh sb="0" eb="2">
      <t>タカマツ</t>
    </rPh>
    <rPh sb="2" eb="3">
      <t>ヒガシ</t>
    </rPh>
    <phoneticPr fontId="11"/>
  </si>
  <si>
    <t>高松中央</t>
    <rPh sb="0" eb="2">
      <t>タカマツ</t>
    </rPh>
    <rPh sb="2" eb="4">
      <t>チュウオウ</t>
    </rPh>
    <phoneticPr fontId="11"/>
  </si>
  <si>
    <t>高松商業</t>
    <rPh sb="0" eb="2">
      <t>タカマツ</t>
    </rPh>
    <rPh sb="2" eb="4">
      <t>ショウギョウ</t>
    </rPh>
    <phoneticPr fontId="11"/>
  </si>
  <si>
    <t>高松</t>
    <rPh sb="0" eb="2">
      <t>タカマツ</t>
    </rPh>
    <phoneticPr fontId="11"/>
  </si>
  <si>
    <t>高松第一</t>
    <rPh sb="0" eb="2">
      <t>タカマツ</t>
    </rPh>
    <rPh sb="2" eb="4">
      <t>ダイイチ</t>
    </rPh>
    <phoneticPr fontId="11"/>
  </si>
  <si>
    <t>高松桜井</t>
    <rPh sb="0" eb="2">
      <t>タカマツ</t>
    </rPh>
    <rPh sb="2" eb="4">
      <t>サクライ</t>
    </rPh>
    <phoneticPr fontId="11"/>
  </si>
  <si>
    <t>高松南</t>
    <rPh sb="0" eb="2">
      <t>タカマツ</t>
    </rPh>
    <rPh sb="2" eb="3">
      <t>ミナミ</t>
    </rPh>
    <phoneticPr fontId="11"/>
  </si>
  <si>
    <t>香川中央</t>
    <rPh sb="0" eb="2">
      <t>カガワ</t>
    </rPh>
    <rPh sb="2" eb="4">
      <t>チュウオウ</t>
    </rPh>
    <phoneticPr fontId="11"/>
  </si>
  <si>
    <t>英明</t>
    <rPh sb="0" eb="2">
      <t>エイメイ</t>
    </rPh>
    <phoneticPr fontId="11"/>
  </si>
  <si>
    <t>高松工芸</t>
    <rPh sb="0" eb="2">
      <t>タカマツ</t>
    </rPh>
    <rPh sb="2" eb="4">
      <t>コウゲイ</t>
    </rPh>
    <phoneticPr fontId="11"/>
  </si>
  <si>
    <t>大手前高松</t>
    <rPh sb="0" eb="3">
      <t>オオテマエ</t>
    </rPh>
    <rPh sb="3" eb="5">
      <t>タカマツ</t>
    </rPh>
    <phoneticPr fontId="13"/>
  </si>
  <si>
    <t>香川誠陵</t>
    <rPh sb="0" eb="2">
      <t>カガワ</t>
    </rPh>
    <rPh sb="2" eb="3">
      <t>マコト</t>
    </rPh>
    <rPh sb="3" eb="4">
      <t>リョウ</t>
    </rPh>
    <phoneticPr fontId="13"/>
  </si>
  <si>
    <t>高松西</t>
    <rPh sb="0" eb="2">
      <t>タカマツ</t>
    </rPh>
    <rPh sb="2" eb="3">
      <t>ニシ</t>
    </rPh>
    <phoneticPr fontId="13"/>
  </si>
  <si>
    <t>農業経営</t>
    <rPh sb="0" eb="2">
      <t>ノウギョウ</t>
    </rPh>
    <rPh sb="2" eb="4">
      <t>ケイエイ</t>
    </rPh>
    <phoneticPr fontId="13"/>
  </si>
  <si>
    <t>飯山</t>
    <rPh sb="0" eb="2">
      <t>ハンザン</t>
    </rPh>
    <phoneticPr fontId="13"/>
  </si>
  <si>
    <t>坂出</t>
    <rPh sb="0" eb="2">
      <t>サカイデ</t>
    </rPh>
    <phoneticPr fontId="13"/>
  </si>
  <si>
    <t>坂出商業</t>
    <rPh sb="0" eb="2">
      <t>サカイデ</t>
    </rPh>
    <rPh sb="2" eb="4">
      <t>ショウギョウ</t>
    </rPh>
    <phoneticPr fontId="13"/>
  </si>
  <si>
    <t>坂出第一</t>
    <rPh sb="0" eb="2">
      <t>サカイデ</t>
    </rPh>
    <rPh sb="2" eb="4">
      <t>ダイイチ</t>
    </rPh>
    <phoneticPr fontId="13"/>
  </si>
  <si>
    <t>坂出工業</t>
    <rPh sb="0" eb="2">
      <t>サカイデ</t>
    </rPh>
    <rPh sb="2" eb="4">
      <t>コウギョウ</t>
    </rPh>
    <phoneticPr fontId="13"/>
  </si>
  <si>
    <t>丸亀城西</t>
    <rPh sb="0" eb="2">
      <t>マルガメ</t>
    </rPh>
    <rPh sb="2" eb="4">
      <t>ジョウセイ</t>
    </rPh>
    <phoneticPr fontId="13"/>
  </si>
  <si>
    <t>善通寺第一</t>
    <rPh sb="0" eb="3">
      <t>ゼンツウジ</t>
    </rPh>
    <rPh sb="3" eb="5">
      <t>ダイイチ</t>
    </rPh>
    <phoneticPr fontId="13"/>
  </si>
  <si>
    <t>尽誠学園</t>
    <rPh sb="0" eb="4">
      <t>ジンセイガクエン</t>
    </rPh>
    <phoneticPr fontId="13"/>
  </si>
  <si>
    <t>琴平</t>
    <rPh sb="0" eb="2">
      <t>コトヒラ</t>
    </rPh>
    <phoneticPr fontId="13"/>
  </si>
  <si>
    <t>高瀬</t>
    <rPh sb="0" eb="2">
      <t>タカセ</t>
    </rPh>
    <phoneticPr fontId="13"/>
  </si>
  <si>
    <t>香川西</t>
    <rPh sb="0" eb="2">
      <t>カガワ</t>
    </rPh>
    <rPh sb="2" eb="3">
      <t>ニシ</t>
    </rPh>
    <phoneticPr fontId="13"/>
  </si>
  <si>
    <t>笠田</t>
    <rPh sb="0" eb="1">
      <t>カサ</t>
    </rPh>
    <rPh sb="1" eb="2">
      <t>タ</t>
    </rPh>
    <phoneticPr fontId="13"/>
  </si>
  <si>
    <t>観音寺第一</t>
    <rPh sb="0" eb="3">
      <t>カンオンジ</t>
    </rPh>
    <rPh sb="3" eb="5">
      <t>ダイイチ</t>
    </rPh>
    <phoneticPr fontId="13"/>
  </si>
  <si>
    <t>観音寺中央</t>
    <rPh sb="0" eb="3">
      <t>カンオンジ</t>
    </rPh>
    <rPh sb="3" eb="5">
      <t>チュウオウ</t>
    </rPh>
    <phoneticPr fontId="13"/>
  </si>
  <si>
    <t>香川高専高松</t>
    <rPh sb="0" eb="2">
      <t>カガワ</t>
    </rPh>
    <rPh sb="2" eb="4">
      <t>コウセン</t>
    </rPh>
    <rPh sb="4" eb="6">
      <t>タカマツ</t>
    </rPh>
    <phoneticPr fontId="13"/>
  </si>
  <si>
    <t>香川高専詫間</t>
    <rPh sb="0" eb="2">
      <t>カガワ</t>
    </rPh>
    <rPh sb="2" eb="4">
      <t>コウセン</t>
    </rPh>
    <rPh sb="4" eb="6">
      <t>タクマ</t>
    </rPh>
    <phoneticPr fontId="13"/>
  </si>
  <si>
    <t>プログラム用</t>
    <rPh sb="5" eb="6">
      <t>ヨウ</t>
    </rPh>
    <phoneticPr fontId="2"/>
  </si>
  <si>
    <t>紙原稿で提出する場合は、顧問会議（10/9）で提出して下さい。</t>
    <rPh sb="0" eb="1">
      <t>カミ</t>
    </rPh>
    <rPh sb="1" eb="3">
      <t>ゲンコウ</t>
    </rPh>
    <rPh sb="4" eb="6">
      <t>テイシュツ</t>
    </rPh>
    <rPh sb="8" eb="10">
      <t>バアイ</t>
    </rPh>
    <rPh sb="12" eb="14">
      <t>コモン</t>
    </rPh>
    <rPh sb="14" eb="16">
      <t>カイギ</t>
    </rPh>
    <rPh sb="23" eb="25">
      <t>テイシュツ</t>
    </rPh>
    <rPh sb="27" eb="28">
      <t>クダ</t>
    </rPh>
    <phoneticPr fontId="2"/>
  </si>
  <si>
    <t>藤井学園寒川高等学校</t>
    <rPh sb="0" eb="2">
      <t>フジイ</t>
    </rPh>
    <rPh sb="2" eb="4">
      <t>ガクエン</t>
    </rPh>
    <rPh sb="4" eb="6">
      <t>サンガワ</t>
    </rPh>
    <rPh sb="6" eb="8">
      <t>コウトウ</t>
    </rPh>
    <rPh sb="8" eb="10">
      <t>ガッコウ</t>
    </rPh>
    <phoneticPr fontId="2"/>
  </si>
  <si>
    <t>（寒川）</t>
    <rPh sb="1" eb="3">
      <t>サンガワ</t>
    </rPh>
    <phoneticPr fontId="2"/>
  </si>
  <si>
    <t>寒川</t>
    <rPh sb="0" eb="2">
      <t>サンガワ</t>
    </rPh>
    <phoneticPr fontId="2"/>
  </si>
  <si>
    <t>平成２７年度　香川県高等学校新人（選抜）バドミントン競技大会　申込書</t>
    <rPh sb="0" eb="2">
      <t>ヘイセイ</t>
    </rPh>
    <rPh sb="4" eb="6">
      <t>ネンド</t>
    </rPh>
    <rPh sb="7" eb="10">
      <t>カガワケン</t>
    </rPh>
    <rPh sb="10" eb="12">
      <t>コウトウ</t>
    </rPh>
    <rPh sb="12" eb="14">
      <t>ガッコウ</t>
    </rPh>
    <rPh sb="14" eb="16">
      <t>シンジン</t>
    </rPh>
    <rPh sb="17" eb="19">
      <t>センバツ</t>
    </rPh>
    <rPh sb="26" eb="28">
      <t>キョウギ</t>
    </rPh>
    <rPh sb="28" eb="30">
      <t>タイカイ</t>
    </rPh>
    <rPh sb="31" eb="34">
      <t>モウシコミショ</t>
    </rPh>
    <phoneticPr fontId="2"/>
  </si>
  <si>
    <t>平成２７年</t>
    <rPh sb="0" eb="2">
      <t>ヘイセイ</t>
    </rPh>
    <rPh sb="4" eb="5">
      <t>ネン</t>
    </rPh>
    <phoneticPr fontId="2"/>
  </si>
  <si>
    <t>　　月</t>
    <rPh sb="2" eb="3">
      <t>ガツ</t>
    </rPh>
    <phoneticPr fontId="2"/>
  </si>
  <si>
    <t>メ－ルアドレス　ur2799@kagawa-edu.jp</t>
    <phoneticPr fontId="2"/>
  </si>
  <si>
    <t>高松東高　河合まで</t>
    <rPh sb="0" eb="3">
      <t>タカマツヒガシ</t>
    </rPh>
    <rPh sb="3" eb="4">
      <t>コウ</t>
    </rPh>
    <rPh sb="5" eb="7">
      <t>カワイ</t>
    </rPh>
    <phoneticPr fontId="2"/>
  </si>
  <si>
    <t>高松東</t>
    <rPh sb="0" eb="2">
      <t>タカマツ</t>
    </rPh>
    <rPh sb="2" eb="3">
      <t>ヒガシ</t>
    </rPh>
    <phoneticPr fontId="2"/>
  </si>
  <si>
    <t>河合　雄太</t>
    <rPh sb="0" eb="2">
      <t>カワイ</t>
    </rPh>
    <rPh sb="3" eb="5">
      <t>ユウタ</t>
    </rPh>
    <phoneticPr fontId="2"/>
  </si>
  <si>
    <t>高東　太郎</t>
    <rPh sb="0" eb="1">
      <t>コウ</t>
    </rPh>
    <rPh sb="1" eb="2">
      <t>ヒガシ</t>
    </rPh>
    <rPh sb="3" eb="5">
      <t>タロウ</t>
    </rPh>
    <phoneticPr fontId="2"/>
  </si>
  <si>
    <t>前田　二郎</t>
    <rPh sb="0" eb="2">
      <t>マエダ</t>
    </rPh>
    <rPh sb="3" eb="5">
      <t>ジロウ</t>
    </rPh>
    <phoneticPr fontId="2"/>
  </si>
  <si>
    <t>上記の者は健康診断を受けたことを認めます。</t>
    <rPh sb="0" eb="2">
      <t>ジョウキ</t>
    </rPh>
    <rPh sb="3" eb="4">
      <t>モノ</t>
    </rPh>
    <rPh sb="5" eb="7">
      <t>ケンコウ</t>
    </rPh>
    <rPh sb="7" eb="9">
      <t>シンダン</t>
    </rPh>
    <rPh sb="10" eb="11">
      <t>ウ</t>
    </rPh>
    <rPh sb="16" eb="17">
      <t>ミト</t>
    </rPh>
    <phoneticPr fontId="2"/>
  </si>
</sst>
</file>

<file path=xl/styles.xml><?xml version="1.0" encoding="utf-8"?>
<styleSheet xmlns="http://schemas.openxmlformats.org/spreadsheetml/2006/main">
  <numFmts count="1">
    <numFmt numFmtId="176" formatCode="#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8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57" fontId="0" fillId="0" borderId="8" xfId="0" applyNumberForma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57" fontId="0" fillId="0" borderId="9" xfId="0" applyNumberFormat="1" applyBorder="1" applyAlignment="1">
      <alignment horizontal="center" vertical="center"/>
    </xf>
    <xf numFmtId="176" fontId="0" fillId="0" borderId="0" xfId="0" applyNumberFormat="1" applyAlignment="1"/>
    <xf numFmtId="176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shrinkToFit="1"/>
    </xf>
    <xf numFmtId="176" fontId="0" fillId="0" borderId="0" xfId="0" applyNumberFormat="1" applyFill="1" applyAlignment="1"/>
    <xf numFmtId="176" fontId="0" fillId="2" borderId="0" xfId="0" applyNumberFormat="1" applyFill="1" applyAlignment="1"/>
    <xf numFmtId="176" fontId="12" fillId="2" borderId="0" xfId="0" applyNumberFormat="1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 shrinkToFit="1"/>
    </xf>
    <xf numFmtId="176" fontId="0" fillId="0" borderId="0" xfId="0" applyNumberFormat="1" applyFill="1" applyAlignment="1">
      <alignment horizontal="center" vertical="center" shrinkToFit="1"/>
    </xf>
    <xf numFmtId="176" fontId="0" fillId="3" borderId="0" xfId="0" applyNumberFormat="1" applyFill="1" applyAlignment="1"/>
    <xf numFmtId="176" fontId="12" fillId="3" borderId="0" xfId="0" applyNumberFormat="1" applyFont="1" applyFill="1" applyAlignment="1">
      <alignment horizontal="center" vertical="center"/>
    </xf>
    <xf numFmtId="176" fontId="7" fillId="3" borderId="0" xfId="0" applyNumberFormat="1" applyFont="1" applyFill="1" applyAlignment="1">
      <alignment horizontal="center" vertical="center"/>
    </xf>
    <xf numFmtId="176" fontId="0" fillId="3" borderId="0" xfId="0" applyNumberFormat="1" applyFill="1" applyAlignment="1">
      <alignment horizontal="center" vertical="center" shrinkToFit="1"/>
    </xf>
    <xf numFmtId="176" fontId="0" fillId="0" borderId="0" xfId="0" applyNumberFormat="1" applyAlignment="1">
      <alignment horizontal="center"/>
    </xf>
    <xf numFmtId="176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distributed" vertical="center" justifyLastLine="1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21" xfId="0" quotePrefix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shrinkToFit="1"/>
    </xf>
    <xf numFmtId="0" fontId="5" fillId="0" borderId="23" xfId="0" quotePrefix="1" applyFont="1" applyBorder="1" applyAlignment="1">
      <alignment horizontal="center" vertical="center"/>
    </xf>
    <xf numFmtId="0" fontId="5" fillId="0" borderId="24" xfId="0" quotePrefix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shrinkToFit="1"/>
    </xf>
    <xf numFmtId="0" fontId="5" fillId="0" borderId="23" xfId="0" quotePrefix="1" applyFont="1" applyBorder="1" applyAlignment="1">
      <alignment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26" xfId="0" quotePrefix="1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/>
    </xf>
    <xf numFmtId="0" fontId="5" fillId="0" borderId="26" xfId="0" quotePrefix="1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5" fillId="0" borderId="55" xfId="0" quotePrefix="1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5" fillId="0" borderId="62" xfId="0" applyFont="1" applyBorder="1" applyAlignment="1">
      <alignment vertical="center"/>
    </xf>
    <xf numFmtId="57" fontId="0" fillId="0" borderId="62" xfId="0" applyNumberFormat="1" applyBorder="1" applyAlignment="1">
      <alignment vertical="center"/>
    </xf>
    <xf numFmtId="0" fontId="10" fillId="0" borderId="63" xfId="0" applyFont="1" applyBorder="1" applyAlignment="1">
      <alignment vertical="center" shrinkToFit="1"/>
    </xf>
    <xf numFmtId="0" fontId="5" fillId="0" borderId="64" xfId="0" applyFont="1" applyBorder="1" applyAlignment="1">
      <alignment vertical="center"/>
    </xf>
    <xf numFmtId="0" fontId="5" fillId="0" borderId="65" xfId="0" quotePrefix="1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0" fontId="5" fillId="0" borderId="39" xfId="0" applyFont="1" applyBorder="1" applyAlignment="1">
      <alignment vertical="center"/>
    </xf>
    <xf numFmtId="0" fontId="5" fillId="0" borderId="21" xfId="0" quotePrefix="1" applyFont="1" applyBorder="1" applyAlignment="1">
      <alignment vertical="center"/>
    </xf>
    <xf numFmtId="0" fontId="5" fillId="0" borderId="69" xfId="0" quotePrefix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57" fontId="0" fillId="0" borderId="8" xfId="0" applyNumberFormat="1" applyBorder="1" applyAlignment="1">
      <alignment vertical="center"/>
    </xf>
    <xf numFmtId="0" fontId="10" fillId="0" borderId="22" xfId="0" applyFont="1" applyBorder="1" applyAlignment="1">
      <alignment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00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02" xfId="0" applyFont="1" applyBorder="1" applyAlignment="1">
      <alignment horizontal="center" vertical="center" shrinkToFit="1"/>
    </xf>
    <xf numFmtId="0" fontId="5" fillId="0" borderId="103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9" fillId="0" borderId="0" xfId="0" quotePrefix="1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0" fillId="0" borderId="106" xfId="0" applyBorder="1" applyAlignment="1">
      <alignment horizontal="center" vertical="center"/>
    </xf>
    <xf numFmtId="0" fontId="0" fillId="0" borderId="106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0" xfId="0" applyBorder="1" applyAlignment="1">
      <alignment horizontal="center" vertical="distributed" textRotation="255" justifyLastLine="1"/>
    </xf>
    <xf numFmtId="0" fontId="2" fillId="0" borderId="80" xfId="0" applyFont="1" applyBorder="1" applyAlignment="1">
      <alignment horizontal="center" vertical="center" wrapText="1" shrinkToFit="1"/>
    </xf>
    <xf numFmtId="0" fontId="0" fillId="0" borderId="80" xfId="0" applyBorder="1" applyAlignment="1">
      <alignment horizontal="centerContinuous" vertical="center"/>
    </xf>
    <xf numFmtId="0" fontId="0" fillId="0" borderId="80" xfId="0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 justifyLastLine="1"/>
    </xf>
    <xf numFmtId="0" fontId="0" fillId="0" borderId="80" xfId="0" applyBorder="1" applyAlignment="1">
      <alignment horizontal="distributed" vertical="center" justifyLastLine="1"/>
    </xf>
    <xf numFmtId="0" fontId="0" fillId="0" borderId="0" xfId="0" applyBorder="1" applyAlignment="1">
      <alignment horizontal="center" vertical="distributed" textRotation="255" justifyLastLine="1"/>
    </xf>
    <xf numFmtId="0" fontId="2" fillId="0" borderId="0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0" fillId="0" borderId="105" xfId="0" quotePrefix="1" applyBorder="1" applyAlignment="1">
      <alignment horizontal="center"/>
    </xf>
    <xf numFmtId="0" fontId="12" fillId="0" borderId="106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 shrinkToFit="1"/>
    </xf>
    <xf numFmtId="0" fontId="0" fillId="0" borderId="8" xfId="0" applyBorder="1" applyAlignment="1">
      <alignment horizontal="distributed" vertical="center" shrinkToFit="1"/>
    </xf>
    <xf numFmtId="0" fontId="15" fillId="0" borderId="0" xfId="0" applyFont="1" applyAlignment="1">
      <alignment vertical="center"/>
    </xf>
    <xf numFmtId="0" fontId="0" fillId="0" borderId="27" xfId="0" applyBorder="1" applyAlignment="1">
      <alignment horizontal="distributed" vertical="center" shrinkToFit="1"/>
    </xf>
    <xf numFmtId="0" fontId="0" fillId="0" borderId="105" xfId="0" applyNumberFormat="1" applyBorder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0" fontId="9" fillId="0" borderId="8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5" fillId="0" borderId="7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shrinkToFit="1"/>
    </xf>
    <xf numFmtId="0" fontId="0" fillId="0" borderId="79" xfId="0" applyBorder="1" applyAlignment="1">
      <alignment horizontal="center" vertical="center" wrapText="1"/>
    </xf>
    <xf numFmtId="0" fontId="0" fillId="0" borderId="90" xfId="0" applyFont="1" applyBorder="1" applyAlignment="1">
      <alignment horizontal="center" vertical="center" wrapText="1"/>
    </xf>
    <xf numFmtId="0" fontId="0" fillId="0" borderId="91" xfId="0" applyFont="1" applyBorder="1" applyAlignment="1">
      <alignment horizontal="center" vertical="center" wrapText="1"/>
    </xf>
    <xf numFmtId="0" fontId="0" fillId="0" borderId="92" xfId="0" applyFont="1" applyBorder="1" applyAlignment="1">
      <alignment horizontal="center" vertical="center" wrapText="1"/>
    </xf>
    <xf numFmtId="0" fontId="0" fillId="0" borderId="9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94" xfId="0" applyFont="1" applyBorder="1" applyAlignment="1">
      <alignment horizontal="center" vertical="center" wrapText="1"/>
    </xf>
    <xf numFmtId="0" fontId="0" fillId="0" borderId="95" xfId="0" applyFont="1" applyBorder="1" applyAlignment="1">
      <alignment horizontal="center" vertical="center" wrapText="1"/>
    </xf>
    <xf numFmtId="0" fontId="0" fillId="0" borderId="96" xfId="0" applyFont="1" applyBorder="1" applyAlignment="1">
      <alignment horizontal="center" vertical="center" wrapText="1"/>
    </xf>
    <xf numFmtId="0" fontId="0" fillId="0" borderId="9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9" xfId="0" quotePrefix="1" applyFont="1" applyBorder="1" applyAlignment="1">
      <alignment horizontal="center" vertical="center"/>
    </xf>
    <xf numFmtId="0" fontId="5" fillId="0" borderId="89" xfId="0" quotePrefix="1" applyFont="1" applyBorder="1" applyAlignment="1">
      <alignment horizontal="center" vertical="center"/>
    </xf>
    <xf numFmtId="0" fontId="5" fillId="0" borderId="23" xfId="0" quotePrefix="1" applyFont="1" applyBorder="1" applyAlignment="1">
      <alignment horizontal="center" vertical="center"/>
    </xf>
    <xf numFmtId="0" fontId="5" fillId="0" borderId="24" xfId="0" quotePrefix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104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72" xfId="0" applyFont="1" applyBorder="1" applyAlignment="1">
      <alignment horizontal="distributed" vertical="center" justifyLastLine="1"/>
    </xf>
    <xf numFmtId="0" fontId="5" fillId="0" borderId="75" xfId="0" applyFont="1" applyBorder="1" applyAlignment="1">
      <alignment horizontal="left"/>
    </xf>
    <xf numFmtId="0" fontId="5" fillId="0" borderId="72" xfId="0" applyFont="1" applyBorder="1" applyAlignment="1">
      <alignment horizontal="left"/>
    </xf>
    <xf numFmtId="0" fontId="5" fillId="0" borderId="64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8" fillId="0" borderId="9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72" xfId="0" applyFont="1" applyBorder="1" applyAlignment="1">
      <alignment horizontal="center" shrinkToFit="1"/>
    </xf>
    <xf numFmtId="0" fontId="5" fillId="0" borderId="79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3" fillId="0" borderId="86" xfId="0" quotePrefix="1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5" fillId="0" borderId="98" xfId="0" applyFont="1" applyBorder="1" applyAlignment="1">
      <alignment horizontal="left"/>
    </xf>
    <xf numFmtId="0" fontId="6" fillId="0" borderId="90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7" fillId="0" borderId="86" xfId="0" quotePrefix="1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/>
    </xf>
    <xf numFmtId="0" fontId="17" fillId="0" borderId="99" xfId="0" applyFont="1" applyBorder="1" applyAlignment="1">
      <alignment horizontal="center" vertical="center"/>
    </xf>
    <xf numFmtId="0" fontId="17" fillId="0" borderId="81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83" xfId="0" applyFont="1" applyBorder="1" applyAlignment="1">
      <alignment horizontal="center"/>
    </xf>
    <xf numFmtId="0" fontId="0" fillId="0" borderId="94" xfId="0" applyBorder="1" applyAlignment="1">
      <alignment horizontal="center" vertical="center" wrapText="1"/>
    </xf>
    <xf numFmtId="0" fontId="5" fillId="0" borderId="55" xfId="0" quotePrefix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 shrinkToFit="1"/>
    </xf>
    <xf numFmtId="0" fontId="2" fillId="0" borderId="23" xfId="0" applyFont="1" applyBorder="1" applyAlignment="1">
      <alignment horizontal="center" vertical="center" wrapText="1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62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wrapText="1" shrinkToFit="1"/>
    </xf>
    <xf numFmtId="0" fontId="0" fillId="0" borderId="55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2" fillId="0" borderId="82" xfId="0" applyFont="1" applyBorder="1" applyAlignment="1">
      <alignment horizontal="distributed" vertical="center"/>
    </xf>
    <xf numFmtId="0" fontId="12" fillId="0" borderId="108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20" fillId="0" borderId="79" xfId="0" quotePrefix="1" applyFont="1" applyBorder="1" applyAlignment="1">
      <alignment horizontal="center" vertical="center"/>
    </xf>
    <xf numFmtId="0" fontId="20" fillId="0" borderId="80" xfId="0" quotePrefix="1" applyFont="1" applyBorder="1" applyAlignment="1">
      <alignment horizontal="center" vertical="center"/>
    </xf>
    <xf numFmtId="0" fontId="20" fillId="0" borderId="81" xfId="0" quotePrefix="1" applyFont="1" applyBorder="1" applyAlignment="1">
      <alignment horizontal="center" vertical="center"/>
    </xf>
    <xf numFmtId="0" fontId="20" fillId="0" borderId="91" xfId="0" quotePrefix="1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104" xfId="0" quotePrefix="1" applyFont="1" applyBorder="1" applyAlignment="1">
      <alignment horizontal="center" vertical="center"/>
    </xf>
    <xf numFmtId="0" fontId="20" fillId="0" borderId="96" xfId="0" quotePrefix="1" applyFont="1" applyBorder="1" applyAlignment="1">
      <alignment horizontal="center" vertical="center"/>
    </xf>
    <xf numFmtId="0" fontId="20" fillId="0" borderId="99" xfId="0" quotePrefix="1" applyFont="1" applyBorder="1" applyAlignment="1">
      <alignment horizontal="center" vertical="center"/>
    </xf>
    <xf numFmtId="0" fontId="20" fillId="0" borderId="88" xfId="0" quotePrefix="1" applyFont="1" applyBorder="1" applyAlignment="1">
      <alignment horizontal="center" vertical="center"/>
    </xf>
    <xf numFmtId="0" fontId="0" fillId="0" borderId="107" xfId="0" applyBorder="1" applyAlignment="1">
      <alignment horizontal="center" vertical="distributed" textRotation="255" justifyLastLine="1"/>
    </xf>
    <xf numFmtId="0" fontId="0" fillId="0" borderId="109" xfId="0" applyBorder="1" applyAlignment="1">
      <alignment horizontal="center" vertical="distributed" textRotation="255" justifyLastLine="1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 vertical="center" justifyLastLine="1"/>
    </xf>
    <xf numFmtId="0" fontId="0" fillId="0" borderId="27" xfId="0" applyBorder="1" applyAlignment="1">
      <alignment horizontal="center" vertical="center" justifyLastLine="1"/>
    </xf>
    <xf numFmtId="0" fontId="0" fillId="0" borderId="27" xfId="0" applyFont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0" fontId="0" fillId="0" borderId="82" xfId="0" applyFont="1" applyBorder="1" applyAlignment="1">
      <alignment horizontal="center" vertical="center" shrinkToFit="1"/>
    </xf>
    <xf numFmtId="0" fontId="0" fillId="0" borderId="10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20" fillId="0" borderId="79" xfId="0" applyFont="1" applyBorder="1" applyAlignment="1" applyProtection="1">
      <alignment horizontal="center" vertical="center"/>
      <protection locked="0"/>
    </xf>
    <xf numFmtId="0" fontId="20" fillId="0" borderId="80" xfId="0" quotePrefix="1" applyFont="1" applyBorder="1" applyAlignment="1" applyProtection="1">
      <alignment horizontal="center" vertical="center"/>
      <protection locked="0"/>
    </xf>
    <xf numFmtId="0" fontId="20" fillId="0" borderId="81" xfId="0" quotePrefix="1" applyFont="1" applyBorder="1" applyAlignment="1" applyProtection="1">
      <alignment horizontal="center" vertical="center"/>
      <protection locked="0"/>
    </xf>
    <xf numFmtId="0" fontId="20" fillId="0" borderId="91" xfId="0" quotePrefix="1" applyFont="1" applyBorder="1" applyAlignment="1" applyProtection="1">
      <alignment horizontal="center" vertical="center"/>
      <protection locked="0"/>
    </xf>
    <xf numFmtId="0" fontId="20" fillId="0" borderId="0" xfId="0" quotePrefix="1" applyFont="1" applyBorder="1" applyAlignment="1" applyProtection="1">
      <alignment horizontal="center" vertical="center"/>
      <protection locked="0"/>
    </xf>
    <xf numFmtId="0" fontId="20" fillId="0" borderId="104" xfId="0" quotePrefix="1" applyFont="1" applyBorder="1" applyAlignment="1" applyProtection="1">
      <alignment horizontal="center" vertical="center"/>
      <protection locked="0"/>
    </xf>
    <xf numFmtId="0" fontId="20" fillId="0" borderId="96" xfId="0" quotePrefix="1" applyFont="1" applyBorder="1" applyAlignment="1" applyProtection="1">
      <alignment horizontal="center" vertical="center"/>
      <protection locked="0"/>
    </xf>
    <xf numFmtId="0" fontId="20" fillId="0" borderId="99" xfId="0" quotePrefix="1" applyFont="1" applyBorder="1" applyAlignment="1" applyProtection="1">
      <alignment horizontal="center" vertical="center"/>
      <protection locked="0"/>
    </xf>
    <xf numFmtId="0" fontId="20" fillId="0" borderId="88" xfId="0" quotePrefix="1" applyFont="1" applyBorder="1" applyAlignment="1" applyProtection="1">
      <alignment horizontal="center" vertical="center"/>
      <protection locked="0"/>
    </xf>
    <xf numFmtId="176" fontId="19" fillId="0" borderId="0" xfId="0" quotePrefix="1" applyNumberFormat="1" applyFont="1" applyFill="1" applyBorder="1" applyAlignment="1">
      <alignment horizontal="center" vertical="center" shrinkToFit="1"/>
    </xf>
    <xf numFmtId="176" fontId="7" fillId="2" borderId="0" xfId="0" applyNumberFormat="1" applyFont="1" applyFill="1" applyAlignment="1">
      <alignment horizontal="center" vertical="center" shrinkToFit="1"/>
    </xf>
    <xf numFmtId="176" fontId="7" fillId="3" borderId="0" xfId="0" applyNumberFormat="1" applyFont="1" applyFill="1" applyAlignment="1">
      <alignment horizontal="center" vertical="center" shrinkToFit="1"/>
    </xf>
    <xf numFmtId="0" fontId="5" fillId="0" borderId="0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31750</xdr:colOff>
      <xdr:row>8</xdr:row>
      <xdr:rowOff>63500</xdr:rowOff>
    </xdr:from>
    <xdr:to>
      <xdr:col>40</xdr:col>
      <xdr:colOff>333375</xdr:colOff>
      <xdr:row>9</xdr:row>
      <xdr:rowOff>269875</xdr:rowOff>
    </xdr:to>
    <xdr:sp macro="" textlink="">
      <xdr:nvSpPr>
        <xdr:cNvPr id="9" name="角丸四角形吹き出し 8"/>
        <xdr:cNvSpPr/>
      </xdr:nvSpPr>
      <xdr:spPr>
        <a:xfrm>
          <a:off x="18367375" y="2222500"/>
          <a:ext cx="1666875" cy="523875"/>
        </a:xfrm>
        <a:prstGeom prst="wedgeRoundRectCallout">
          <a:avLst>
            <a:gd name="adj1" fmla="val -66547"/>
            <a:gd name="adj2" fmla="val 2007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ドロップダウンリストから</a:t>
          </a:r>
          <a:r>
            <a:rPr lang="ja-JP" altLang="en-US"/>
            <a:t> 選んでください。</a:t>
          </a:r>
          <a:endParaRPr lang="en-US" altLang="ja-JP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8</xdr:row>
      <xdr:rowOff>0</xdr:rowOff>
    </xdr:from>
    <xdr:to>
      <xdr:col>37</xdr:col>
      <xdr:colOff>349250</xdr:colOff>
      <xdr:row>11</xdr:row>
      <xdr:rowOff>0</xdr:rowOff>
    </xdr:to>
    <xdr:sp macro="" textlink="">
      <xdr:nvSpPr>
        <xdr:cNvPr id="10" name="右中かっこ 9"/>
        <xdr:cNvSpPr/>
      </xdr:nvSpPr>
      <xdr:spPr>
        <a:xfrm>
          <a:off x="17748250" y="2159000"/>
          <a:ext cx="254000" cy="95250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37</xdr:col>
      <xdr:colOff>492124</xdr:colOff>
      <xdr:row>22</xdr:row>
      <xdr:rowOff>285750</xdr:rowOff>
    </xdr:from>
    <xdr:to>
      <xdr:col>40</xdr:col>
      <xdr:colOff>492124</xdr:colOff>
      <xdr:row>24</xdr:row>
      <xdr:rowOff>206375</xdr:rowOff>
    </xdr:to>
    <xdr:sp macro="" textlink="">
      <xdr:nvSpPr>
        <xdr:cNvPr id="11" name="角丸四角形吹き出し 10"/>
        <xdr:cNvSpPr/>
      </xdr:nvSpPr>
      <xdr:spPr>
        <a:xfrm>
          <a:off x="18145124" y="6572250"/>
          <a:ext cx="2047875" cy="555625"/>
        </a:xfrm>
        <a:prstGeom prst="wedgeRoundRectCallout">
          <a:avLst>
            <a:gd name="adj1" fmla="val -67833"/>
            <a:gd name="adj2" fmla="val -1178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有資格者と同姓がいる場合は</a:t>
          </a:r>
          <a:endParaRPr kumimoji="1" lang="en-US" altLang="ja-JP" sz="1100"/>
        </a:p>
        <a:p>
          <a:pPr algn="ctr"/>
          <a:r>
            <a:rPr kumimoji="1" lang="ja-JP" altLang="en-US" sz="1100"/>
            <a:t>ドロップダウンリストから選ぶ</a:t>
          </a:r>
        </a:p>
      </xdr:txBody>
    </xdr:sp>
    <xdr:clientData/>
  </xdr:twoCellAnchor>
  <xdr:twoCellAnchor>
    <xdr:from>
      <xdr:col>27</xdr:col>
      <xdr:colOff>31750</xdr:colOff>
      <xdr:row>28</xdr:row>
      <xdr:rowOff>15875</xdr:rowOff>
    </xdr:from>
    <xdr:to>
      <xdr:col>30</xdr:col>
      <xdr:colOff>457947</xdr:colOff>
      <xdr:row>30</xdr:row>
      <xdr:rowOff>49493</xdr:rowOff>
    </xdr:to>
    <xdr:sp macro="" textlink="">
      <xdr:nvSpPr>
        <xdr:cNvPr id="6" name="角丸四角形吹き出し 5"/>
        <xdr:cNvSpPr/>
      </xdr:nvSpPr>
      <xdr:spPr>
        <a:xfrm>
          <a:off x="13096875" y="8524875"/>
          <a:ext cx="1966072" cy="668618"/>
        </a:xfrm>
        <a:prstGeom prst="wedgeRoundRectCallout">
          <a:avLst>
            <a:gd name="adj1" fmla="val 32738"/>
            <a:gd name="adj2" fmla="val -1138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資格を得た大会名と成績の入力は不要です。</a:t>
          </a:r>
        </a:p>
      </xdr:txBody>
    </xdr:sp>
    <xdr:clientData/>
  </xdr:twoCellAnchor>
  <xdr:twoCellAnchor>
    <xdr:from>
      <xdr:col>20</xdr:col>
      <xdr:colOff>598714</xdr:colOff>
      <xdr:row>1</xdr:row>
      <xdr:rowOff>13608</xdr:rowOff>
    </xdr:from>
    <xdr:to>
      <xdr:col>23</xdr:col>
      <xdr:colOff>789215</xdr:colOff>
      <xdr:row>1</xdr:row>
      <xdr:rowOff>312964</xdr:rowOff>
    </xdr:to>
    <xdr:sp macro="" textlink="">
      <xdr:nvSpPr>
        <xdr:cNvPr id="7" name="角丸四角形吹き出し 6"/>
        <xdr:cNvSpPr/>
      </xdr:nvSpPr>
      <xdr:spPr>
        <a:xfrm>
          <a:off x="9919607" y="312965"/>
          <a:ext cx="2435679" cy="299356"/>
        </a:xfrm>
        <a:prstGeom prst="wedgeRoundRectCallout">
          <a:avLst>
            <a:gd name="adj1" fmla="val 104865"/>
            <a:gd name="adj2" fmla="val -568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高体連番号を先に入力してください。</a:t>
          </a:r>
        </a:p>
      </xdr:txBody>
    </xdr:sp>
    <xdr:clientData/>
  </xdr:twoCellAnchor>
  <xdr:twoCellAnchor>
    <xdr:from>
      <xdr:col>23</xdr:col>
      <xdr:colOff>707571</xdr:colOff>
      <xdr:row>3</xdr:row>
      <xdr:rowOff>95249</xdr:rowOff>
    </xdr:from>
    <xdr:to>
      <xdr:col>34</xdr:col>
      <xdr:colOff>249011</xdr:colOff>
      <xdr:row>6</xdr:row>
      <xdr:rowOff>152399</xdr:rowOff>
    </xdr:to>
    <xdr:sp macro="" textlink="">
      <xdr:nvSpPr>
        <xdr:cNvPr id="12" name="角丸四角形吹き出し 11"/>
        <xdr:cNvSpPr/>
      </xdr:nvSpPr>
      <xdr:spPr>
        <a:xfrm>
          <a:off x="12273642" y="1047749"/>
          <a:ext cx="4276726" cy="628650"/>
        </a:xfrm>
        <a:prstGeom prst="wedgeRoundRectCallout">
          <a:avLst>
            <a:gd name="adj1" fmla="val -59328"/>
            <a:gd name="adj2" fmla="val -187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学校長が認めた引率者全員（監督・コーチを含む）を記入すること。</a:t>
          </a:r>
          <a:endParaRPr kumimoji="1" lang="en-US" altLang="ja-JP" sz="1100"/>
        </a:p>
        <a:p>
          <a:pPr algn="ctr"/>
          <a:r>
            <a:rPr kumimoji="1" lang="ja-JP" altLang="en-US" sz="1100"/>
            <a:t>女子の運営を希望する場合は（　）をつけてください。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31750</xdr:colOff>
      <xdr:row>8</xdr:row>
      <xdr:rowOff>63500</xdr:rowOff>
    </xdr:from>
    <xdr:to>
      <xdr:col>40</xdr:col>
      <xdr:colOff>333375</xdr:colOff>
      <xdr:row>9</xdr:row>
      <xdr:rowOff>269875</xdr:rowOff>
    </xdr:to>
    <xdr:sp macro="" textlink="">
      <xdr:nvSpPr>
        <xdr:cNvPr id="6" name="角丸四角形吹き出し 5"/>
        <xdr:cNvSpPr/>
      </xdr:nvSpPr>
      <xdr:spPr>
        <a:xfrm>
          <a:off x="18357850" y="2206625"/>
          <a:ext cx="1673225" cy="530225"/>
        </a:xfrm>
        <a:prstGeom prst="wedgeRoundRectCallout">
          <a:avLst>
            <a:gd name="adj1" fmla="val -66547"/>
            <a:gd name="adj2" fmla="val 2007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ドロップダウンリストから</a:t>
          </a:r>
          <a:r>
            <a:rPr lang="ja-JP" altLang="en-US"/>
            <a:t> 選んでください。</a:t>
          </a:r>
          <a:endParaRPr lang="en-US" altLang="ja-JP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8</xdr:row>
      <xdr:rowOff>0</xdr:rowOff>
    </xdr:from>
    <xdr:to>
      <xdr:col>37</xdr:col>
      <xdr:colOff>349250</xdr:colOff>
      <xdr:row>11</xdr:row>
      <xdr:rowOff>0</xdr:rowOff>
    </xdr:to>
    <xdr:sp macro="" textlink="">
      <xdr:nvSpPr>
        <xdr:cNvPr id="7" name="右中かっこ 6"/>
        <xdr:cNvSpPr/>
      </xdr:nvSpPr>
      <xdr:spPr>
        <a:xfrm>
          <a:off x="17735550" y="2143125"/>
          <a:ext cx="254000" cy="97155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37</xdr:col>
      <xdr:colOff>492124</xdr:colOff>
      <xdr:row>21</xdr:row>
      <xdr:rowOff>285750</xdr:rowOff>
    </xdr:from>
    <xdr:to>
      <xdr:col>40</xdr:col>
      <xdr:colOff>492124</xdr:colOff>
      <xdr:row>23</xdr:row>
      <xdr:rowOff>206375</xdr:rowOff>
    </xdr:to>
    <xdr:sp macro="" textlink="">
      <xdr:nvSpPr>
        <xdr:cNvPr id="8" name="角丸四角形吹き出し 7"/>
        <xdr:cNvSpPr/>
      </xdr:nvSpPr>
      <xdr:spPr>
        <a:xfrm>
          <a:off x="18132424" y="6638925"/>
          <a:ext cx="2057400" cy="568325"/>
        </a:xfrm>
        <a:prstGeom prst="wedgeRoundRectCallout">
          <a:avLst>
            <a:gd name="adj1" fmla="val -67833"/>
            <a:gd name="adj2" fmla="val -1178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有資格者と同姓がいる場合は</a:t>
          </a:r>
          <a:endParaRPr kumimoji="1" lang="en-US" altLang="ja-JP" sz="1100"/>
        </a:p>
        <a:p>
          <a:pPr algn="ctr"/>
          <a:r>
            <a:rPr kumimoji="1" lang="ja-JP" altLang="en-US" sz="1100"/>
            <a:t>ドロップダウンリストから選ぶ</a:t>
          </a:r>
        </a:p>
      </xdr:txBody>
    </xdr:sp>
    <xdr:clientData/>
  </xdr:twoCellAnchor>
  <xdr:twoCellAnchor>
    <xdr:from>
      <xdr:col>27</xdr:col>
      <xdr:colOff>31750</xdr:colOff>
      <xdr:row>28</xdr:row>
      <xdr:rowOff>0</xdr:rowOff>
    </xdr:from>
    <xdr:to>
      <xdr:col>30</xdr:col>
      <xdr:colOff>457947</xdr:colOff>
      <xdr:row>30</xdr:row>
      <xdr:rowOff>33618</xdr:rowOff>
    </xdr:to>
    <xdr:sp macro="" textlink="">
      <xdr:nvSpPr>
        <xdr:cNvPr id="9" name="角丸四角形吹き出し 8"/>
        <xdr:cNvSpPr/>
      </xdr:nvSpPr>
      <xdr:spPr>
        <a:xfrm>
          <a:off x="13096875" y="8509000"/>
          <a:ext cx="1966072" cy="668618"/>
        </a:xfrm>
        <a:prstGeom prst="wedgeRoundRectCallout">
          <a:avLst>
            <a:gd name="adj1" fmla="val 32738"/>
            <a:gd name="adj2" fmla="val -1138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資格を得た大会名と成績の入力は不要です。</a:t>
          </a:r>
        </a:p>
      </xdr:txBody>
    </xdr:sp>
    <xdr:clientData/>
  </xdr:twoCellAnchor>
  <xdr:twoCellAnchor>
    <xdr:from>
      <xdr:col>20</xdr:col>
      <xdr:colOff>698500</xdr:colOff>
      <xdr:row>1</xdr:row>
      <xdr:rowOff>0</xdr:rowOff>
    </xdr:from>
    <xdr:to>
      <xdr:col>24</xdr:col>
      <xdr:colOff>38554</xdr:colOff>
      <xdr:row>1</xdr:row>
      <xdr:rowOff>299356</xdr:rowOff>
    </xdr:to>
    <xdr:sp macro="" textlink="">
      <xdr:nvSpPr>
        <xdr:cNvPr id="10" name="角丸四角形吹き出し 9"/>
        <xdr:cNvSpPr/>
      </xdr:nvSpPr>
      <xdr:spPr>
        <a:xfrm>
          <a:off x="10001250" y="301625"/>
          <a:ext cx="2435679" cy="299356"/>
        </a:xfrm>
        <a:prstGeom prst="wedgeRoundRectCallout">
          <a:avLst>
            <a:gd name="adj1" fmla="val 104865"/>
            <a:gd name="adj2" fmla="val -568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高体連番号を先に入力してください。</a:t>
          </a:r>
        </a:p>
      </xdr:txBody>
    </xdr:sp>
    <xdr:clientData/>
  </xdr:twoCellAnchor>
  <xdr:twoCellAnchor>
    <xdr:from>
      <xdr:col>24</xdr:col>
      <xdr:colOff>79375</xdr:colOff>
      <xdr:row>3</xdr:row>
      <xdr:rowOff>95250</xdr:rowOff>
    </xdr:from>
    <xdr:to>
      <xdr:col>34</xdr:col>
      <xdr:colOff>482601</xdr:colOff>
      <xdr:row>6</xdr:row>
      <xdr:rowOff>136525</xdr:rowOff>
    </xdr:to>
    <xdr:sp macro="" textlink="">
      <xdr:nvSpPr>
        <xdr:cNvPr id="12" name="角丸四角形吹き出し 11"/>
        <xdr:cNvSpPr/>
      </xdr:nvSpPr>
      <xdr:spPr>
        <a:xfrm>
          <a:off x="12477750" y="1031875"/>
          <a:ext cx="4276726" cy="628650"/>
        </a:xfrm>
        <a:prstGeom prst="wedgeRoundRectCallout">
          <a:avLst>
            <a:gd name="adj1" fmla="val -59328"/>
            <a:gd name="adj2" fmla="val -187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学校長が認めた引率者全員（監督・コーチを含む）を記入すること。</a:t>
          </a:r>
          <a:endParaRPr kumimoji="1" lang="en-US" altLang="ja-JP" sz="1100"/>
        </a:p>
        <a:p>
          <a:pPr algn="ctr"/>
          <a:r>
            <a:rPr kumimoji="1" lang="ja-JP" altLang="en-US" sz="1100"/>
            <a:t>男子の運営を希望する場合は（　）をつけてください。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47625</xdr:rowOff>
    </xdr:from>
    <xdr:to>
      <xdr:col>3</xdr:col>
      <xdr:colOff>571500</xdr:colOff>
      <xdr:row>13</xdr:row>
      <xdr:rowOff>63500</xdr:rowOff>
    </xdr:to>
    <xdr:sp macro="" textlink="">
      <xdr:nvSpPr>
        <xdr:cNvPr id="2" name="角丸四角形吹き出し 1"/>
        <xdr:cNvSpPr/>
      </xdr:nvSpPr>
      <xdr:spPr>
        <a:xfrm>
          <a:off x="361950" y="2857500"/>
          <a:ext cx="1114425" cy="358775"/>
        </a:xfrm>
        <a:prstGeom prst="wedgeRoundRectCallout">
          <a:avLst>
            <a:gd name="adj1" fmla="val -35119"/>
            <a:gd name="adj2" fmla="val 17119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高体連番号</a:t>
          </a:r>
        </a:p>
      </xdr:txBody>
    </xdr:sp>
    <xdr:clientData/>
  </xdr:twoCellAnchor>
  <xdr:twoCellAnchor>
    <xdr:from>
      <xdr:col>5</xdr:col>
      <xdr:colOff>224117</xdr:colOff>
      <xdr:row>11</xdr:row>
      <xdr:rowOff>56029</xdr:rowOff>
    </xdr:from>
    <xdr:to>
      <xdr:col>11</xdr:col>
      <xdr:colOff>56028</xdr:colOff>
      <xdr:row>13</xdr:row>
      <xdr:rowOff>78441</xdr:rowOff>
    </xdr:to>
    <xdr:sp macro="" textlink="">
      <xdr:nvSpPr>
        <xdr:cNvPr id="3" name="角丸四角形吹き出し 2"/>
        <xdr:cNvSpPr/>
      </xdr:nvSpPr>
      <xdr:spPr>
        <a:xfrm>
          <a:off x="2081492" y="2865904"/>
          <a:ext cx="2213161" cy="365312"/>
        </a:xfrm>
        <a:prstGeom prst="wedgeRoundRectCallout">
          <a:avLst>
            <a:gd name="adj1" fmla="val -41138"/>
            <a:gd name="adj2" fmla="val 18125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姓と名の間は、</a:t>
          </a:r>
          <a:r>
            <a:rPr kumimoji="1" lang="en-US" altLang="ja-JP" sz="1100"/>
            <a:t>1</a:t>
          </a:r>
          <a:r>
            <a:rPr kumimoji="1" lang="ja-JP" altLang="en-US" sz="1100"/>
            <a:t>マス空ける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54;&#38272;&#37096;/&#21332;&#20250;&#26479;/25&#12539;&#21332;&#20250;&#26479;&#30003;&#36796;&#2636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男子"/>
      <sheetName val="女子"/>
      <sheetName val="抽選作業用"/>
    </sheetNames>
    <sheetDataSet>
      <sheetData sheetId="0"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 t="str">
            <v>学年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AS53"/>
  <sheetViews>
    <sheetView view="pageBreakPreview" topLeftCell="A37" zoomScale="70" zoomScaleNormal="100" zoomScaleSheetLayoutView="70" workbookViewId="0">
      <selection activeCell="K43" sqref="K43"/>
    </sheetView>
  </sheetViews>
  <sheetFormatPr defaultRowHeight="14.25"/>
  <cols>
    <col min="1" max="1" width="3.75" style="1" customWidth="1"/>
    <col min="2" max="2" width="15" style="1" customWidth="1"/>
    <col min="3" max="3" width="5.625" style="1" customWidth="1"/>
    <col min="4" max="4" width="8.75" style="1" customWidth="1"/>
    <col min="5" max="5" width="11.25" style="1" customWidth="1"/>
    <col min="6" max="6" width="1.25" style="1" customWidth="1"/>
    <col min="7" max="8" width="3.75" style="1" customWidth="1"/>
    <col min="9" max="9" width="8.125" style="1" customWidth="1"/>
    <col min="10" max="10" width="8.25" style="1" customWidth="1"/>
    <col min="11" max="11" width="3.75" style="1" customWidth="1"/>
    <col min="12" max="12" width="6.25" style="1" customWidth="1"/>
    <col min="13" max="14" width="3.75" style="1" customWidth="1"/>
    <col min="15" max="16" width="8.125" style="1" customWidth="1"/>
    <col min="17" max="17" width="3.75" style="1" customWidth="1"/>
    <col min="18" max="18" width="6.25" style="1" customWidth="1"/>
    <col min="19" max="19" width="5" style="1" customWidth="1"/>
    <col min="20" max="20" width="3.75" style="1" customWidth="1"/>
    <col min="21" max="21" width="15" style="1" customWidth="1"/>
    <col min="22" max="22" width="5.625" style="1" customWidth="1"/>
    <col min="23" max="23" width="8.75" style="1" customWidth="1"/>
    <col min="24" max="24" width="11.25" style="1" customWidth="1"/>
    <col min="25" max="25" width="1.25" style="1" customWidth="1"/>
    <col min="26" max="27" width="3.75" style="1" customWidth="1"/>
    <col min="28" max="28" width="8.125" style="1" customWidth="1"/>
    <col min="29" max="29" width="8.25" style="1" customWidth="1"/>
    <col min="30" max="30" width="3.75" style="1" customWidth="1"/>
    <col min="31" max="31" width="6.25" style="1" customWidth="1"/>
    <col min="32" max="33" width="3.75" style="1" customWidth="1"/>
    <col min="34" max="35" width="8.125" style="1" customWidth="1"/>
    <col min="36" max="36" width="3.75" style="1" customWidth="1"/>
    <col min="37" max="37" width="6.25" style="1" customWidth="1"/>
    <col min="38" max="43" width="9" style="1"/>
    <col min="44" max="45" width="12.625" style="1" customWidth="1"/>
    <col min="46" max="16384" width="9" style="1"/>
  </cols>
  <sheetData>
    <row r="1" spans="1:45" ht="23.25" customHeight="1" thickBot="1">
      <c r="A1" s="268" t="s">
        <v>236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6"/>
      <c r="T1" s="268" t="str">
        <f>A1</f>
        <v>平成２７年度　香川県高等学校新人（選抜）バドミントン競技大会　申込書</v>
      </c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</row>
    <row r="2" spans="1:45" ht="26.1" customHeight="1">
      <c r="A2" s="245" t="s">
        <v>52</v>
      </c>
      <c r="B2" s="245"/>
      <c r="C2" s="269" t="str">
        <f>IF(K2=0,"",VLOOKUP(抽選作業用!E1,抽選作業用!Z4:AB41,2))</f>
        <v/>
      </c>
      <c r="D2" s="269"/>
      <c r="E2" s="269"/>
      <c r="G2" s="270" t="s">
        <v>47</v>
      </c>
      <c r="H2" s="271"/>
      <c r="I2" s="289" t="s">
        <v>10</v>
      </c>
      <c r="J2" s="246" t="s">
        <v>46</v>
      </c>
      <c r="K2" s="291"/>
      <c r="L2" s="294"/>
      <c r="M2" s="284" t="s">
        <v>27</v>
      </c>
      <c r="N2" s="291" t="s">
        <v>56</v>
      </c>
      <c r="O2" s="292"/>
      <c r="P2" s="279" t="s">
        <v>57</v>
      </c>
      <c r="Q2" s="286"/>
      <c r="R2" s="287"/>
      <c r="T2" s="245" t="s">
        <v>52</v>
      </c>
      <c r="U2" s="245"/>
      <c r="V2" s="269"/>
      <c r="W2" s="269"/>
      <c r="X2" s="269"/>
      <c r="Z2" s="270" t="s">
        <v>47</v>
      </c>
      <c r="AA2" s="271"/>
      <c r="AB2" s="274" t="s">
        <v>10</v>
      </c>
      <c r="AC2" s="246" t="s">
        <v>46</v>
      </c>
      <c r="AD2" s="276" t="s">
        <v>156</v>
      </c>
      <c r="AE2" s="277"/>
      <c r="AF2" s="284" t="s">
        <v>27</v>
      </c>
      <c r="AG2" s="276" t="s">
        <v>56</v>
      </c>
      <c r="AH2" s="281"/>
      <c r="AI2" s="279" t="s">
        <v>57</v>
      </c>
      <c r="AJ2" s="286" t="s">
        <v>61</v>
      </c>
      <c r="AK2" s="287"/>
      <c r="AR2" s="1" t="s">
        <v>160</v>
      </c>
      <c r="AS2" s="1" t="s">
        <v>162</v>
      </c>
    </row>
    <row r="3" spans="1:45" ht="26.1" customHeight="1" thickBot="1">
      <c r="A3" s="283" t="s">
        <v>50</v>
      </c>
      <c r="B3" s="283"/>
      <c r="C3" s="283"/>
      <c r="D3" s="283"/>
      <c r="E3" s="283"/>
      <c r="G3" s="272"/>
      <c r="H3" s="273"/>
      <c r="I3" s="290"/>
      <c r="J3" s="247"/>
      <c r="K3" s="290"/>
      <c r="L3" s="295"/>
      <c r="M3" s="285"/>
      <c r="N3" s="290"/>
      <c r="O3" s="293"/>
      <c r="P3" s="280"/>
      <c r="Q3" s="222"/>
      <c r="R3" s="288"/>
      <c r="T3" s="283" t="s">
        <v>50</v>
      </c>
      <c r="U3" s="283"/>
      <c r="V3" s="283"/>
      <c r="W3" s="283" t="s">
        <v>156</v>
      </c>
      <c r="X3" s="283"/>
      <c r="Z3" s="272"/>
      <c r="AA3" s="273"/>
      <c r="AB3" s="275"/>
      <c r="AC3" s="247"/>
      <c r="AD3" s="275"/>
      <c r="AE3" s="278"/>
      <c r="AF3" s="285"/>
      <c r="AG3" s="275"/>
      <c r="AH3" s="282"/>
      <c r="AI3" s="280"/>
      <c r="AJ3" s="222" t="s">
        <v>62</v>
      </c>
      <c r="AK3" s="288"/>
      <c r="AR3" s="1" t="s">
        <v>161</v>
      </c>
      <c r="AS3" s="1" t="s">
        <v>163</v>
      </c>
    </row>
    <row r="4" spans="1:45" ht="8.25" customHeight="1" thickBot="1">
      <c r="A4" s="245"/>
      <c r="B4" s="245"/>
      <c r="C4" s="245"/>
      <c r="D4" s="245"/>
      <c r="E4" s="245"/>
      <c r="T4" s="245"/>
      <c r="U4" s="245"/>
      <c r="V4" s="245"/>
      <c r="W4" s="245"/>
      <c r="X4" s="245"/>
    </row>
    <row r="5" spans="1:45" ht="27" customHeight="1">
      <c r="A5" s="244" t="s">
        <v>51</v>
      </c>
      <c r="B5" s="244"/>
      <c r="C5" s="244"/>
      <c r="D5" s="245"/>
      <c r="E5" s="245"/>
      <c r="F5" s="245"/>
      <c r="G5" s="245"/>
      <c r="H5" s="245"/>
      <c r="I5" s="245"/>
      <c r="J5" s="245"/>
      <c r="K5" s="245"/>
      <c r="P5" s="246" t="s">
        <v>45</v>
      </c>
      <c r="Q5" s="296" t="str">
        <f>COUNTA(B9:B28)&amp;" "&amp;"人"</f>
        <v>0 人</v>
      </c>
      <c r="R5" s="297"/>
      <c r="T5" s="244" t="s">
        <v>51</v>
      </c>
      <c r="U5" s="244"/>
      <c r="V5" s="244"/>
      <c r="W5" s="245" t="s">
        <v>176</v>
      </c>
      <c r="X5" s="245"/>
      <c r="Y5" s="245"/>
      <c r="Z5" s="245"/>
      <c r="AA5" s="245"/>
      <c r="AB5" s="245"/>
      <c r="AC5" s="245"/>
      <c r="AD5" s="245"/>
      <c r="AI5" s="246" t="s">
        <v>45</v>
      </c>
      <c r="AJ5" s="264" t="str">
        <f>COUNTA(U9:U28)&amp;" "&amp;"人"</f>
        <v>8 人</v>
      </c>
      <c r="AK5" s="265"/>
    </row>
    <row r="6" spans="1:45" ht="9.75" customHeight="1" thickBot="1">
      <c r="P6" s="247"/>
      <c r="Q6" s="298"/>
      <c r="R6" s="299"/>
      <c r="AI6" s="247"/>
      <c r="AJ6" s="266"/>
      <c r="AK6" s="267"/>
    </row>
    <row r="7" spans="1:45" ht="24.75" customHeight="1" thickBot="1">
      <c r="A7" s="251" t="s">
        <v>12</v>
      </c>
      <c r="B7" s="251"/>
      <c r="C7" s="251"/>
      <c r="D7" s="251"/>
      <c r="E7" s="251"/>
      <c r="F7" s="7"/>
      <c r="H7" s="252" t="s">
        <v>13</v>
      </c>
      <c r="I7" s="252"/>
      <c r="J7" s="252"/>
      <c r="K7" s="252"/>
      <c r="L7" s="252"/>
      <c r="M7" s="252"/>
      <c r="N7" s="252"/>
      <c r="P7" s="2"/>
      <c r="Q7" s="2"/>
      <c r="T7" s="251" t="s">
        <v>12</v>
      </c>
      <c r="U7" s="251"/>
      <c r="V7" s="251"/>
      <c r="W7" s="251"/>
      <c r="X7" s="251"/>
      <c r="Y7" s="7"/>
      <c r="AA7" s="252" t="s">
        <v>13</v>
      </c>
      <c r="AB7" s="252"/>
      <c r="AC7" s="252"/>
      <c r="AD7" s="252"/>
      <c r="AE7" s="252"/>
      <c r="AF7" s="252"/>
      <c r="AG7" s="252"/>
      <c r="AI7" s="2"/>
      <c r="AJ7" s="2"/>
    </row>
    <row r="8" spans="1:45" ht="24.75" customHeight="1" thickBot="1">
      <c r="A8" s="81" t="s">
        <v>16</v>
      </c>
      <c r="B8" s="82" t="s">
        <v>15</v>
      </c>
      <c r="C8" s="82" t="s">
        <v>0</v>
      </c>
      <c r="D8" s="82" t="s">
        <v>1</v>
      </c>
      <c r="E8" s="83" t="s">
        <v>2</v>
      </c>
      <c r="F8" s="7"/>
      <c r="H8" s="253"/>
      <c r="I8" s="254"/>
      <c r="J8" s="254" t="s">
        <v>53</v>
      </c>
      <c r="K8" s="254"/>
      <c r="L8" s="254"/>
      <c r="M8" s="254"/>
      <c r="N8" s="255"/>
      <c r="O8" s="253" t="s">
        <v>54</v>
      </c>
      <c r="P8" s="254"/>
      <c r="Q8" s="254"/>
      <c r="R8" s="255"/>
      <c r="T8" s="81" t="s">
        <v>16</v>
      </c>
      <c r="U8" s="82" t="s">
        <v>15</v>
      </c>
      <c r="V8" s="82" t="s">
        <v>0</v>
      </c>
      <c r="W8" s="82" t="s">
        <v>1</v>
      </c>
      <c r="X8" s="83" t="s">
        <v>2</v>
      </c>
      <c r="Y8" s="7"/>
      <c r="AA8" s="253"/>
      <c r="AB8" s="254"/>
      <c r="AC8" s="254" t="s">
        <v>53</v>
      </c>
      <c r="AD8" s="254"/>
      <c r="AE8" s="254"/>
      <c r="AF8" s="254"/>
      <c r="AG8" s="255"/>
      <c r="AH8" s="253" t="s">
        <v>54</v>
      </c>
      <c r="AI8" s="254"/>
      <c r="AJ8" s="254"/>
      <c r="AK8" s="255"/>
    </row>
    <row r="9" spans="1:45" ht="25.5" customHeight="1" thickTop="1">
      <c r="A9" s="57" t="s">
        <v>17</v>
      </c>
      <c r="B9" s="20"/>
      <c r="C9" s="20"/>
      <c r="D9" s="25"/>
      <c r="E9" s="58"/>
      <c r="F9" s="7"/>
      <c r="H9" s="262" t="s">
        <v>49</v>
      </c>
      <c r="I9" s="263"/>
      <c r="J9" s="256"/>
      <c r="K9" s="257"/>
      <c r="L9" s="257"/>
      <c r="M9" s="257"/>
      <c r="N9" s="258"/>
      <c r="O9" s="259"/>
      <c r="P9" s="260"/>
      <c r="Q9" s="260"/>
      <c r="R9" s="261"/>
      <c r="T9" s="57" t="s">
        <v>17</v>
      </c>
      <c r="U9" s="20" t="s">
        <v>148</v>
      </c>
      <c r="V9" s="20">
        <v>3</v>
      </c>
      <c r="W9" s="25">
        <v>34890</v>
      </c>
      <c r="X9" s="58">
        <v>3630032201</v>
      </c>
      <c r="Y9" s="7"/>
      <c r="AA9" s="262" t="s">
        <v>49</v>
      </c>
      <c r="AB9" s="263"/>
      <c r="AC9" s="256" t="s">
        <v>157</v>
      </c>
      <c r="AD9" s="257"/>
      <c r="AE9" s="257"/>
      <c r="AF9" s="257"/>
      <c r="AG9" s="258"/>
      <c r="AH9" s="259" t="s">
        <v>164</v>
      </c>
      <c r="AI9" s="260"/>
      <c r="AJ9" s="260"/>
      <c r="AK9" s="261"/>
      <c r="AR9" s="1" t="s">
        <v>164</v>
      </c>
      <c r="AS9" s="1" t="s">
        <v>166</v>
      </c>
    </row>
    <row r="10" spans="1:45" ht="25.5" customHeight="1">
      <c r="A10" s="54" t="s">
        <v>18</v>
      </c>
      <c r="B10" s="19"/>
      <c r="C10" s="19"/>
      <c r="D10" s="17"/>
      <c r="E10" s="55"/>
      <c r="F10" s="7"/>
      <c r="H10" s="190" t="s">
        <v>19</v>
      </c>
      <c r="I10" s="191"/>
      <c r="J10" s="192"/>
      <c r="K10" s="193"/>
      <c r="L10" s="193"/>
      <c r="M10" s="193"/>
      <c r="N10" s="194"/>
      <c r="O10" s="195"/>
      <c r="P10" s="196"/>
      <c r="Q10" s="196"/>
      <c r="R10" s="197"/>
      <c r="T10" s="54" t="s">
        <v>18</v>
      </c>
      <c r="U10" s="19" t="s">
        <v>149</v>
      </c>
      <c r="V10" s="19">
        <v>3</v>
      </c>
      <c r="W10" s="17">
        <v>34822</v>
      </c>
      <c r="X10" s="55">
        <v>3630032202</v>
      </c>
      <c r="Y10" s="7"/>
      <c r="AA10" s="190" t="s">
        <v>19</v>
      </c>
      <c r="AB10" s="191"/>
      <c r="AC10" s="192" t="s">
        <v>158</v>
      </c>
      <c r="AD10" s="193"/>
      <c r="AE10" s="193"/>
      <c r="AF10" s="193"/>
      <c r="AG10" s="194"/>
      <c r="AH10" s="195" t="s">
        <v>165</v>
      </c>
      <c r="AI10" s="196"/>
      <c r="AJ10" s="196"/>
      <c r="AK10" s="197"/>
      <c r="AR10" s="1" t="s">
        <v>165</v>
      </c>
      <c r="AS10" s="1" t="s">
        <v>164</v>
      </c>
    </row>
    <row r="11" spans="1:45" ht="25.5" customHeight="1" thickBot="1">
      <c r="A11" s="54" t="s">
        <v>3</v>
      </c>
      <c r="B11" s="19"/>
      <c r="C11" s="19"/>
      <c r="D11" s="17"/>
      <c r="E11" s="55"/>
      <c r="F11" s="7"/>
      <c r="H11" s="198" t="s">
        <v>21</v>
      </c>
      <c r="I11" s="199"/>
      <c r="J11" s="200"/>
      <c r="K11" s="201"/>
      <c r="L11" s="201"/>
      <c r="M11" s="12"/>
      <c r="N11" s="64" t="s">
        <v>58</v>
      </c>
      <c r="O11" s="248"/>
      <c r="P11" s="249"/>
      <c r="Q11" s="249"/>
      <c r="R11" s="250"/>
      <c r="T11" s="54" t="s">
        <v>3</v>
      </c>
      <c r="U11" s="19" t="s">
        <v>150</v>
      </c>
      <c r="V11" s="19">
        <v>3</v>
      </c>
      <c r="W11" s="17">
        <v>35101</v>
      </c>
      <c r="X11" s="55">
        <v>3630032203</v>
      </c>
      <c r="Y11" s="7"/>
      <c r="AA11" s="198" t="s">
        <v>21</v>
      </c>
      <c r="AB11" s="199"/>
      <c r="AC11" s="200" t="s">
        <v>155</v>
      </c>
      <c r="AD11" s="201"/>
      <c r="AE11" s="201"/>
      <c r="AF11" s="12">
        <v>1</v>
      </c>
      <c r="AG11" s="64" t="s">
        <v>58</v>
      </c>
      <c r="AH11" s="248" t="s">
        <v>166</v>
      </c>
      <c r="AI11" s="249"/>
      <c r="AJ11" s="249"/>
      <c r="AK11" s="250"/>
      <c r="AS11" s="1" t="s">
        <v>165</v>
      </c>
    </row>
    <row r="12" spans="1:45" ht="25.5" customHeight="1" thickBot="1">
      <c r="A12" s="54" t="s">
        <v>4</v>
      </c>
      <c r="B12" s="19"/>
      <c r="C12" s="19"/>
      <c r="D12" s="17"/>
      <c r="E12" s="55"/>
      <c r="F12" s="7"/>
      <c r="H12" s="57" t="s">
        <v>20</v>
      </c>
      <c r="I12" s="21" t="s">
        <v>60</v>
      </c>
      <c r="J12" s="208"/>
      <c r="K12" s="209"/>
      <c r="L12" s="209"/>
      <c r="M12" s="10"/>
      <c r="N12" s="65" t="s">
        <v>58</v>
      </c>
      <c r="O12" s="211" t="s">
        <v>59</v>
      </c>
      <c r="P12" s="211"/>
      <c r="Q12" s="211"/>
      <c r="R12" s="211"/>
      <c r="S12" s="11"/>
      <c r="T12" s="54" t="s">
        <v>4</v>
      </c>
      <c r="U12" s="19" t="s">
        <v>151</v>
      </c>
      <c r="V12" s="19">
        <v>2</v>
      </c>
      <c r="W12" s="17">
        <v>35176</v>
      </c>
      <c r="X12" s="55">
        <v>3630032204</v>
      </c>
      <c r="Y12" s="7"/>
      <c r="AA12" s="57" t="s">
        <v>20</v>
      </c>
      <c r="AB12" s="21" t="s">
        <v>60</v>
      </c>
      <c r="AC12" s="208" t="s">
        <v>159</v>
      </c>
      <c r="AD12" s="209"/>
      <c r="AE12" s="210"/>
      <c r="AF12" s="10">
        <v>3</v>
      </c>
      <c r="AG12" s="65" t="s">
        <v>58</v>
      </c>
      <c r="AH12" s="211" t="s">
        <v>59</v>
      </c>
      <c r="AI12" s="211"/>
      <c r="AJ12" s="211"/>
      <c r="AK12" s="211"/>
    </row>
    <row r="13" spans="1:45" ht="25.5" customHeight="1">
      <c r="A13" s="54" t="s">
        <v>5</v>
      </c>
      <c r="B13" s="19"/>
      <c r="C13" s="19"/>
      <c r="D13" s="17"/>
      <c r="E13" s="55"/>
      <c r="F13" s="7"/>
      <c r="H13" s="54" t="s">
        <v>25</v>
      </c>
      <c r="I13" s="23" t="s">
        <v>60</v>
      </c>
      <c r="J13" s="208"/>
      <c r="K13" s="209"/>
      <c r="L13" s="209"/>
      <c r="M13" s="10"/>
      <c r="N13" s="65" t="s">
        <v>58</v>
      </c>
      <c r="P13" s="212" t="s">
        <v>169</v>
      </c>
      <c r="Q13" s="213"/>
      <c r="R13" s="302">
        <f>COUNTA(J11:L18)</f>
        <v>0</v>
      </c>
      <c r="T13" s="54" t="s">
        <v>5</v>
      </c>
      <c r="U13" s="19" t="s">
        <v>152</v>
      </c>
      <c r="V13" s="19">
        <v>2</v>
      </c>
      <c r="W13" s="17">
        <v>35319</v>
      </c>
      <c r="X13" s="55">
        <v>3630032205</v>
      </c>
      <c r="Y13" s="7"/>
      <c r="AA13" s="54" t="s">
        <v>25</v>
      </c>
      <c r="AB13" s="23" t="s">
        <v>60</v>
      </c>
      <c r="AC13" s="208" t="s">
        <v>149</v>
      </c>
      <c r="AD13" s="209"/>
      <c r="AE13" s="210"/>
      <c r="AF13" s="10">
        <v>3</v>
      </c>
      <c r="AG13" s="65" t="s">
        <v>58</v>
      </c>
      <c r="AI13" s="212" t="s">
        <v>169</v>
      </c>
      <c r="AJ13" s="213"/>
      <c r="AK13" s="202">
        <f>COUNTA(AC11:AE18)</f>
        <v>8</v>
      </c>
      <c r="AR13" s="1" t="s">
        <v>167</v>
      </c>
    </row>
    <row r="14" spans="1:45" ht="25.5" customHeight="1">
      <c r="A14" s="54" t="s">
        <v>6</v>
      </c>
      <c r="B14" s="19"/>
      <c r="C14" s="19"/>
      <c r="D14" s="17"/>
      <c r="E14" s="55"/>
      <c r="F14" s="7"/>
      <c r="H14" s="54" t="s">
        <v>3</v>
      </c>
      <c r="I14" s="23" t="s">
        <v>60</v>
      </c>
      <c r="J14" s="208"/>
      <c r="K14" s="209"/>
      <c r="L14" s="209"/>
      <c r="M14" s="10"/>
      <c r="N14" s="65" t="s">
        <v>58</v>
      </c>
      <c r="P14" s="214"/>
      <c r="Q14" s="215"/>
      <c r="R14" s="301"/>
      <c r="T14" s="54" t="s">
        <v>6</v>
      </c>
      <c r="U14" s="19" t="s">
        <v>153</v>
      </c>
      <c r="V14" s="19">
        <v>2</v>
      </c>
      <c r="W14" s="17">
        <v>35348</v>
      </c>
      <c r="X14" s="55">
        <v>3630032206</v>
      </c>
      <c r="Y14" s="7"/>
      <c r="AA14" s="54" t="s">
        <v>3</v>
      </c>
      <c r="AB14" s="23" t="s">
        <v>60</v>
      </c>
      <c r="AC14" s="208" t="s">
        <v>150</v>
      </c>
      <c r="AD14" s="209"/>
      <c r="AE14" s="210"/>
      <c r="AF14" s="10">
        <v>3</v>
      </c>
      <c r="AG14" s="65" t="s">
        <v>58</v>
      </c>
      <c r="AI14" s="214"/>
      <c r="AJ14" s="215"/>
      <c r="AK14" s="203"/>
      <c r="AR14" s="1" t="s">
        <v>172</v>
      </c>
    </row>
    <row r="15" spans="1:45" ht="25.5" customHeight="1">
      <c r="A15" s="54" t="s">
        <v>7</v>
      </c>
      <c r="B15" s="19"/>
      <c r="C15" s="19"/>
      <c r="D15" s="17"/>
      <c r="E15" s="55"/>
      <c r="F15" s="7"/>
      <c r="H15" s="54" t="s">
        <v>4</v>
      </c>
      <c r="I15" s="23" t="s">
        <v>60</v>
      </c>
      <c r="J15" s="208"/>
      <c r="K15" s="209"/>
      <c r="L15" s="209"/>
      <c r="M15" s="10"/>
      <c r="N15" s="65" t="s">
        <v>58</v>
      </c>
      <c r="P15" s="216"/>
      <c r="Q15" s="217"/>
      <c r="R15" s="9" t="s">
        <v>26</v>
      </c>
      <c r="T15" s="54" t="s">
        <v>7</v>
      </c>
      <c r="U15" s="19" t="s">
        <v>154</v>
      </c>
      <c r="V15" s="19">
        <v>2</v>
      </c>
      <c r="W15" s="17">
        <v>35237</v>
      </c>
      <c r="X15" s="55">
        <v>3630032207</v>
      </c>
      <c r="Y15" s="7"/>
      <c r="AA15" s="54" t="s">
        <v>4</v>
      </c>
      <c r="AB15" s="23" t="s">
        <v>60</v>
      </c>
      <c r="AC15" s="208" t="s">
        <v>151</v>
      </c>
      <c r="AD15" s="209"/>
      <c r="AE15" s="210"/>
      <c r="AF15" s="10">
        <v>2</v>
      </c>
      <c r="AG15" s="65" t="s">
        <v>58</v>
      </c>
      <c r="AI15" s="216"/>
      <c r="AJ15" s="217"/>
      <c r="AK15" s="9" t="s">
        <v>26</v>
      </c>
    </row>
    <row r="16" spans="1:45" ht="25.5" customHeight="1">
      <c r="A16" s="54" t="s">
        <v>8</v>
      </c>
      <c r="B16" s="19"/>
      <c r="C16" s="19"/>
      <c r="D16" s="17"/>
      <c r="E16" s="55"/>
      <c r="F16" s="7"/>
      <c r="H16" s="54" t="s">
        <v>5</v>
      </c>
      <c r="I16" s="23" t="s">
        <v>60</v>
      </c>
      <c r="J16" s="208"/>
      <c r="K16" s="209"/>
      <c r="L16" s="209"/>
      <c r="M16" s="10"/>
      <c r="N16" s="65" t="s">
        <v>58</v>
      </c>
      <c r="P16" s="303" t="s">
        <v>44</v>
      </c>
      <c r="Q16" s="219"/>
      <c r="R16" s="300">
        <f>COUNTA(B9:B28)-R13</f>
        <v>0</v>
      </c>
      <c r="T16" s="54" t="s">
        <v>8</v>
      </c>
      <c r="U16" s="19" t="s">
        <v>155</v>
      </c>
      <c r="V16" s="19">
        <v>1</v>
      </c>
      <c r="W16" s="17">
        <v>35650</v>
      </c>
      <c r="X16" s="55">
        <v>3630032208</v>
      </c>
      <c r="Y16" s="7"/>
      <c r="AA16" s="54" t="s">
        <v>5</v>
      </c>
      <c r="AB16" s="23" t="s">
        <v>60</v>
      </c>
      <c r="AC16" s="208" t="s">
        <v>152</v>
      </c>
      <c r="AD16" s="209"/>
      <c r="AE16" s="210"/>
      <c r="AF16" s="10">
        <v>2</v>
      </c>
      <c r="AG16" s="65" t="s">
        <v>58</v>
      </c>
      <c r="AI16" s="218" t="s">
        <v>44</v>
      </c>
      <c r="AJ16" s="219"/>
      <c r="AK16" s="204">
        <f>COUNTA(U9:U28)-AK13</f>
        <v>0</v>
      </c>
    </row>
    <row r="17" spans="1:37" ht="25.5" customHeight="1">
      <c r="A17" s="54" t="s">
        <v>9</v>
      </c>
      <c r="B17" s="19"/>
      <c r="C17" s="19"/>
      <c r="D17" s="17"/>
      <c r="E17" s="55"/>
      <c r="F17" s="7"/>
      <c r="H17" s="54" t="s">
        <v>6</v>
      </c>
      <c r="I17" s="23" t="s">
        <v>60</v>
      </c>
      <c r="J17" s="208"/>
      <c r="K17" s="209"/>
      <c r="L17" s="209"/>
      <c r="M17" s="10"/>
      <c r="N17" s="65" t="s">
        <v>58</v>
      </c>
      <c r="P17" s="214"/>
      <c r="Q17" s="215"/>
      <c r="R17" s="301"/>
      <c r="T17" s="54" t="s">
        <v>9</v>
      </c>
      <c r="U17" s="19"/>
      <c r="V17" s="19"/>
      <c r="W17" s="17"/>
      <c r="X17" s="55"/>
      <c r="Y17" s="7"/>
      <c r="AA17" s="54" t="s">
        <v>6</v>
      </c>
      <c r="AB17" s="23" t="s">
        <v>60</v>
      </c>
      <c r="AC17" s="208" t="s">
        <v>153</v>
      </c>
      <c r="AD17" s="209"/>
      <c r="AE17" s="210"/>
      <c r="AF17" s="10">
        <v>2</v>
      </c>
      <c r="AG17" s="65" t="s">
        <v>58</v>
      </c>
      <c r="AI17" s="214"/>
      <c r="AJ17" s="215"/>
      <c r="AK17" s="203"/>
    </row>
    <row r="18" spans="1:37" ht="25.5" customHeight="1" thickBot="1">
      <c r="A18" s="54" t="s">
        <v>43</v>
      </c>
      <c r="B18" s="19"/>
      <c r="C18" s="19"/>
      <c r="D18" s="17"/>
      <c r="E18" s="55"/>
      <c r="F18" s="7"/>
      <c r="H18" s="66" t="s">
        <v>7</v>
      </c>
      <c r="I18" s="44" t="s">
        <v>60</v>
      </c>
      <c r="J18" s="222"/>
      <c r="K18" s="223"/>
      <c r="L18" s="223"/>
      <c r="M18" s="67"/>
      <c r="N18" s="68" t="s">
        <v>58</v>
      </c>
      <c r="P18" s="220"/>
      <c r="Q18" s="221"/>
      <c r="R18" s="8" t="s">
        <v>26</v>
      </c>
      <c r="T18" s="54" t="s">
        <v>43</v>
      </c>
      <c r="U18" s="19"/>
      <c r="V18" s="19"/>
      <c r="W18" s="17"/>
      <c r="X18" s="55"/>
      <c r="Y18" s="7"/>
      <c r="AA18" s="66" t="s">
        <v>7</v>
      </c>
      <c r="AB18" s="44" t="s">
        <v>60</v>
      </c>
      <c r="AC18" s="222" t="s">
        <v>154</v>
      </c>
      <c r="AD18" s="223"/>
      <c r="AE18" s="224"/>
      <c r="AF18" s="67">
        <v>2</v>
      </c>
      <c r="AG18" s="68" t="s">
        <v>58</v>
      </c>
      <c r="AI18" s="220"/>
      <c r="AJ18" s="221"/>
      <c r="AK18" s="8" t="s">
        <v>26</v>
      </c>
    </row>
    <row r="19" spans="1:37" ht="25.5" customHeight="1" thickBot="1">
      <c r="A19" s="54" t="s">
        <v>10</v>
      </c>
      <c r="B19" s="19"/>
      <c r="C19" s="19"/>
      <c r="D19" s="17"/>
      <c r="E19" s="55"/>
      <c r="F19" s="7"/>
      <c r="H19" s="230" t="s">
        <v>14</v>
      </c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T19" s="54" t="s">
        <v>10</v>
      </c>
      <c r="U19" s="19"/>
      <c r="V19" s="19"/>
      <c r="W19" s="17"/>
      <c r="X19" s="55"/>
      <c r="Y19" s="7"/>
      <c r="AA19" s="230" t="s">
        <v>14</v>
      </c>
      <c r="AB19" s="230"/>
      <c r="AC19" s="230"/>
      <c r="AD19" s="230"/>
      <c r="AE19" s="230"/>
      <c r="AF19" s="230"/>
      <c r="AG19" s="230"/>
      <c r="AH19" s="230"/>
      <c r="AI19" s="230"/>
      <c r="AJ19" s="230"/>
      <c r="AK19" s="230"/>
    </row>
    <row r="20" spans="1:37" ht="25.5" customHeight="1" thickBot="1">
      <c r="A20" s="54" t="s">
        <v>41</v>
      </c>
      <c r="B20" s="19"/>
      <c r="C20" s="19"/>
      <c r="D20" s="17"/>
      <c r="E20" s="55"/>
      <c r="F20" s="7"/>
      <c r="H20" s="231" t="s">
        <v>22</v>
      </c>
      <c r="I20" s="232"/>
      <c r="J20" s="232"/>
      <c r="K20" s="232"/>
      <c r="L20" s="233"/>
      <c r="M20" s="2"/>
      <c r="N20" s="234" t="s">
        <v>23</v>
      </c>
      <c r="O20" s="235"/>
      <c r="P20" s="235"/>
      <c r="Q20" s="235"/>
      <c r="R20" s="236"/>
      <c r="T20" s="54" t="s">
        <v>41</v>
      </c>
      <c r="U20" s="19"/>
      <c r="V20" s="19"/>
      <c r="W20" s="17"/>
      <c r="X20" s="55"/>
      <c r="Y20" s="7"/>
      <c r="AA20" s="231" t="s">
        <v>22</v>
      </c>
      <c r="AB20" s="232"/>
      <c r="AC20" s="232"/>
      <c r="AD20" s="232"/>
      <c r="AE20" s="233"/>
      <c r="AF20" s="2"/>
      <c r="AG20" s="234" t="s">
        <v>23</v>
      </c>
      <c r="AH20" s="235"/>
      <c r="AI20" s="235"/>
      <c r="AJ20" s="235"/>
      <c r="AK20" s="236"/>
    </row>
    <row r="21" spans="1:37" ht="25.5" customHeight="1" thickBot="1">
      <c r="A21" s="59" t="s">
        <v>42</v>
      </c>
      <c r="B21" s="108"/>
      <c r="C21" s="108"/>
      <c r="D21" s="109"/>
      <c r="E21" s="110"/>
      <c r="F21" s="7"/>
      <c r="H21" s="111" t="s">
        <v>16</v>
      </c>
      <c r="I21" s="205" t="s">
        <v>15</v>
      </c>
      <c r="J21" s="207"/>
      <c r="K21" s="205" t="s">
        <v>11</v>
      </c>
      <c r="L21" s="206"/>
      <c r="N21" s="117" t="s">
        <v>16</v>
      </c>
      <c r="O21" s="205" t="s">
        <v>15</v>
      </c>
      <c r="P21" s="207"/>
      <c r="Q21" s="205" t="s">
        <v>11</v>
      </c>
      <c r="R21" s="206"/>
      <c r="T21" s="59" t="s">
        <v>42</v>
      </c>
      <c r="U21" s="108"/>
      <c r="V21" s="108"/>
      <c r="W21" s="109"/>
      <c r="X21" s="110"/>
      <c r="Y21" s="7"/>
      <c r="AA21" s="117" t="s">
        <v>16</v>
      </c>
      <c r="AB21" s="205" t="s">
        <v>15</v>
      </c>
      <c r="AC21" s="207"/>
      <c r="AD21" s="205" t="s">
        <v>11</v>
      </c>
      <c r="AE21" s="206"/>
      <c r="AG21" s="117" t="s">
        <v>16</v>
      </c>
      <c r="AH21" s="205" t="s">
        <v>15</v>
      </c>
      <c r="AI21" s="207"/>
      <c r="AJ21" s="205" t="s">
        <v>11</v>
      </c>
      <c r="AK21" s="206"/>
    </row>
    <row r="22" spans="1:37" ht="25.5" customHeight="1" thickTop="1">
      <c r="A22" s="59" t="s">
        <v>36</v>
      </c>
      <c r="B22" s="19"/>
      <c r="C22" s="19"/>
      <c r="D22" s="17"/>
      <c r="E22" s="55"/>
      <c r="F22" s="7"/>
      <c r="H22" s="112" t="s">
        <v>17</v>
      </c>
      <c r="I22" s="89"/>
      <c r="J22" s="90"/>
      <c r="K22" s="113"/>
      <c r="L22" s="114"/>
      <c r="N22" s="226" t="s">
        <v>24</v>
      </c>
      <c r="O22" s="115"/>
      <c r="P22" s="116"/>
      <c r="Q22" s="85"/>
      <c r="R22" s="86"/>
      <c r="T22" s="118" t="s">
        <v>36</v>
      </c>
      <c r="U22" s="19"/>
      <c r="V22" s="19"/>
      <c r="W22" s="17"/>
      <c r="X22" s="55"/>
      <c r="Y22" s="7"/>
      <c r="AA22" s="57" t="s">
        <v>17</v>
      </c>
      <c r="AB22" s="21" t="s">
        <v>168</v>
      </c>
      <c r="AC22" s="22">
        <v>1</v>
      </c>
      <c r="AD22" s="49"/>
      <c r="AE22" s="84"/>
      <c r="AG22" s="226" t="s">
        <v>24</v>
      </c>
      <c r="AH22" s="87" t="s">
        <v>168</v>
      </c>
      <c r="AI22" s="88">
        <v>1</v>
      </c>
      <c r="AJ22" s="85" t="s">
        <v>171</v>
      </c>
      <c r="AK22" s="86"/>
    </row>
    <row r="23" spans="1:37" ht="25.5" customHeight="1">
      <c r="A23" s="59" t="s">
        <v>34</v>
      </c>
      <c r="B23" s="19"/>
      <c r="C23" s="19"/>
      <c r="D23" s="25"/>
      <c r="E23" s="58"/>
      <c r="F23" s="7"/>
      <c r="H23" s="54" t="s">
        <v>18</v>
      </c>
      <c r="I23" s="130"/>
      <c r="J23" s="131"/>
      <c r="K23" s="45"/>
      <c r="L23" s="71"/>
      <c r="N23" s="226"/>
      <c r="O23" s="138"/>
      <c r="P23" s="139"/>
      <c r="Q23" s="47"/>
      <c r="R23" s="75"/>
      <c r="T23" s="59" t="s">
        <v>34</v>
      </c>
      <c r="U23" s="19"/>
      <c r="V23" s="19"/>
      <c r="W23" s="25"/>
      <c r="X23" s="58"/>
      <c r="Y23" s="7"/>
      <c r="AA23" s="54" t="s">
        <v>18</v>
      </c>
      <c r="AB23" s="23" t="s">
        <v>168</v>
      </c>
      <c r="AC23" s="24">
        <v>2</v>
      </c>
      <c r="AD23" s="50"/>
      <c r="AE23" s="71" t="s">
        <v>167</v>
      </c>
      <c r="AG23" s="226"/>
      <c r="AH23" s="15" t="s">
        <v>168</v>
      </c>
      <c r="AI23" s="16">
        <v>2</v>
      </c>
      <c r="AJ23" s="47" t="s">
        <v>171</v>
      </c>
      <c r="AK23" s="75" t="s">
        <v>167</v>
      </c>
    </row>
    <row r="24" spans="1:37" ht="25.5" customHeight="1">
      <c r="A24" s="59" t="s">
        <v>35</v>
      </c>
      <c r="B24" s="19"/>
      <c r="C24" s="19"/>
      <c r="D24" s="17"/>
      <c r="E24" s="55"/>
      <c r="F24" s="7"/>
      <c r="H24" s="54" t="s">
        <v>3</v>
      </c>
      <c r="I24" s="130"/>
      <c r="J24" s="131"/>
      <c r="K24" s="45"/>
      <c r="L24" s="71"/>
      <c r="N24" s="239" t="s">
        <v>28</v>
      </c>
      <c r="O24" s="140"/>
      <c r="P24" s="141"/>
      <c r="Q24" s="48"/>
      <c r="R24" s="76"/>
      <c r="T24" s="59" t="s">
        <v>35</v>
      </c>
      <c r="U24" s="19"/>
      <c r="V24" s="19"/>
      <c r="W24" s="17"/>
      <c r="X24" s="55"/>
      <c r="Y24" s="7"/>
      <c r="AA24" s="54" t="s">
        <v>3</v>
      </c>
      <c r="AB24" s="23" t="s">
        <v>168</v>
      </c>
      <c r="AC24" s="24">
        <v>3</v>
      </c>
      <c r="AD24" s="52"/>
      <c r="AE24" s="71"/>
      <c r="AG24" s="239" t="s">
        <v>28</v>
      </c>
      <c r="AH24" s="13" t="s">
        <v>168</v>
      </c>
      <c r="AI24" s="14">
        <v>3</v>
      </c>
      <c r="AJ24" s="48"/>
      <c r="AK24" s="76"/>
    </row>
    <row r="25" spans="1:37" ht="25.5" customHeight="1">
      <c r="A25" s="59" t="s">
        <v>37</v>
      </c>
      <c r="B25" s="19"/>
      <c r="C25" s="19"/>
      <c r="D25" s="19"/>
      <c r="E25" s="60"/>
      <c r="F25" s="7"/>
      <c r="H25" s="54" t="s">
        <v>4</v>
      </c>
      <c r="I25" s="130"/>
      <c r="J25" s="131"/>
      <c r="K25" s="45"/>
      <c r="L25" s="71"/>
      <c r="N25" s="239"/>
      <c r="O25" s="138"/>
      <c r="P25" s="139"/>
      <c r="Q25" s="49"/>
      <c r="R25" s="77"/>
      <c r="T25" s="59" t="s">
        <v>37</v>
      </c>
      <c r="U25" s="19"/>
      <c r="V25" s="19"/>
      <c r="W25" s="19"/>
      <c r="X25" s="60"/>
      <c r="Y25" s="7"/>
      <c r="AA25" s="54" t="s">
        <v>4</v>
      </c>
      <c r="AB25" s="23" t="s">
        <v>168</v>
      </c>
      <c r="AC25" s="24">
        <v>4</v>
      </c>
      <c r="AD25" s="52"/>
      <c r="AE25" s="71"/>
      <c r="AG25" s="239"/>
      <c r="AH25" s="15" t="s">
        <v>168</v>
      </c>
      <c r="AI25" s="16">
        <v>4</v>
      </c>
      <c r="AJ25" s="49"/>
      <c r="AK25" s="77"/>
    </row>
    <row r="26" spans="1:37" ht="25.5" customHeight="1">
      <c r="A26" s="59" t="s">
        <v>38</v>
      </c>
      <c r="B26" s="19"/>
      <c r="C26" s="19"/>
      <c r="D26" s="19"/>
      <c r="E26" s="60"/>
      <c r="F26" s="7"/>
      <c r="H26" s="54" t="s">
        <v>5</v>
      </c>
      <c r="I26" s="130"/>
      <c r="J26" s="131"/>
      <c r="K26" s="45"/>
      <c r="L26" s="71"/>
      <c r="N26" s="239" t="s">
        <v>3</v>
      </c>
      <c r="O26" s="140"/>
      <c r="P26" s="141"/>
      <c r="Q26" s="46"/>
      <c r="R26" s="74"/>
      <c r="T26" s="59" t="s">
        <v>38</v>
      </c>
      <c r="U26" s="19"/>
      <c r="V26" s="19"/>
      <c r="W26" s="19"/>
      <c r="X26" s="60"/>
      <c r="Y26" s="7"/>
      <c r="AA26" s="54" t="s">
        <v>5</v>
      </c>
      <c r="AB26" s="23" t="s">
        <v>168</v>
      </c>
      <c r="AC26" s="24">
        <v>5</v>
      </c>
      <c r="AD26" s="52"/>
      <c r="AE26" s="71" t="s">
        <v>167</v>
      </c>
      <c r="AG26" s="239" t="s">
        <v>3</v>
      </c>
      <c r="AH26" s="13" t="s">
        <v>168</v>
      </c>
      <c r="AI26" s="14">
        <v>5</v>
      </c>
      <c r="AJ26" s="46"/>
      <c r="AK26" s="74" t="s">
        <v>167</v>
      </c>
    </row>
    <row r="27" spans="1:37" ht="25.5" customHeight="1" thickBot="1">
      <c r="A27" s="59" t="s">
        <v>39</v>
      </c>
      <c r="B27" s="19"/>
      <c r="C27" s="19"/>
      <c r="D27" s="19"/>
      <c r="E27" s="60"/>
      <c r="F27" s="7"/>
      <c r="H27" s="56" t="s">
        <v>6</v>
      </c>
      <c r="I27" s="132"/>
      <c r="J27" s="133"/>
      <c r="K27" s="46"/>
      <c r="L27" s="98"/>
      <c r="N27" s="239"/>
      <c r="O27" s="138"/>
      <c r="P27" s="139"/>
      <c r="Q27" s="47"/>
      <c r="R27" s="75"/>
      <c r="T27" s="59" t="s">
        <v>39</v>
      </c>
      <c r="U27" s="19"/>
      <c r="V27" s="19"/>
      <c r="W27" s="19"/>
      <c r="X27" s="60"/>
      <c r="Y27" s="7"/>
      <c r="AA27" s="54" t="s">
        <v>6</v>
      </c>
      <c r="AB27" s="23" t="s">
        <v>168</v>
      </c>
      <c r="AC27" s="24">
        <v>6</v>
      </c>
      <c r="AD27" s="52"/>
      <c r="AE27" s="71"/>
      <c r="AG27" s="239"/>
      <c r="AH27" s="15" t="s">
        <v>168</v>
      </c>
      <c r="AI27" s="16">
        <v>6</v>
      </c>
      <c r="AJ27" s="47"/>
      <c r="AK27" s="75"/>
    </row>
    <row r="28" spans="1:37" ht="25.5" customHeight="1" thickBot="1">
      <c r="A28" s="61" t="s">
        <v>40</v>
      </c>
      <c r="B28" s="62"/>
      <c r="C28" s="62"/>
      <c r="D28" s="62"/>
      <c r="E28" s="63"/>
      <c r="F28" s="7"/>
      <c r="H28" s="99" t="s">
        <v>7</v>
      </c>
      <c r="I28" s="134"/>
      <c r="J28" s="135"/>
      <c r="K28" s="100"/>
      <c r="L28" s="101"/>
      <c r="N28" s="239" t="s">
        <v>4</v>
      </c>
      <c r="O28" s="140"/>
      <c r="P28" s="141"/>
      <c r="Q28" s="48"/>
      <c r="R28" s="76"/>
      <c r="T28" s="61" t="s">
        <v>40</v>
      </c>
      <c r="U28" s="62"/>
      <c r="V28" s="62"/>
      <c r="W28" s="62"/>
      <c r="X28" s="63"/>
      <c r="Y28" s="7"/>
      <c r="AA28" s="54" t="s">
        <v>7</v>
      </c>
      <c r="AB28" s="23"/>
      <c r="AC28" s="24"/>
      <c r="AD28" s="52"/>
      <c r="AE28" s="71"/>
      <c r="AG28" s="239" t="s">
        <v>4</v>
      </c>
      <c r="AH28" s="13" t="s">
        <v>168</v>
      </c>
      <c r="AI28" s="14">
        <v>7</v>
      </c>
      <c r="AJ28" s="48"/>
      <c r="AK28" s="76"/>
    </row>
    <row r="29" spans="1:37" ht="25.5" customHeight="1">
      <c r="A29" s="7"/>
      <c r="B29" s="53"/>
      <c r="C29" s="238"/>
      <c r="D29" s="238"/>
      <c r="E29" s="238"/>
      <c r="F29" s="7"/>
      <c r="H29" s="54" t="s">
        <v>8</v>
      </c>
      <c r="I29" s="130"/>
      <c r="J29" s="131"/>
      <c r="K29" s="45"/>
      <c r="L29" s="71"/>
      <c r="N29" s="239"/>
      <c r="O29" s="138"/>
      <c r="P29" s="139"/>
      <c r="Q29" s="49"/>
      <c r="R29" s="77"/>
      <c r="T29" s="7"/>
      <c r="U29" s="53"/>
      <c r="V29" s="238"/>
      <c r="W29" s="238"/>
      <c r="X29" s="238"/>
      <c r="Y29" s="7"/>
      <c r="AA29" s="54" t="s">
        <v>8</v>
      </c>
      <c r="AB29" s="23"/>
      <c r="AC29" s="24"/>
      <c r="AD29" s="52"/>
      <c r="AE29" s="71"/>
      <c r="AG29" s="239"/>
      <c r="AH29" s="15" t="s">
        <v>168</v>
      </c>
      <c r="AI29" s="16">
        <v>8</v>
      </c>
      <c r="AJ29" s="49"/>
      <c r="AK29" s="77"/>
    </row>
    <row r="30" spans="1:37" ht="25.5" customHeight="1">
      <c r="A30" s="240" t="s">
        <v>170</v>
      </c>
      <c r="B30" s="240"/>
      <c r="C30" s="240"/>
      <c r="D30" s="240"/>
      <c r="E30" s="240"/>
      <c r="F30" s="240"/>
      <c r="G30" s="241"/>
      <c r="H30" s="54" t="s">
        <v>9</v>
      </c>
      <c r="I30" s="130"/>
      <c r="J30" s="131"/>
      <c r="K30" s="45"/>
      <c r="L30" s="71"/>
      <c r="N30" s="239" t="s">
        <v>5</v>
      </c>
      <c r="O30" s="140"/>
      <c r="P30" s="141"/>
      <c r="Q30" s="46"/>
      <c r="R30" s="74"/>
      <c r="T30" s="240" t="s">
        <v>170</v>
      </c>
      <c r="U30" s="240"/>
      <c r="V30" s="240"/>
      <c r="W30" s="240"/>
      <c r="X30" s="240"/>
      <c r="Y30" s="7"/>
      <c r="AA30" s="54" t="s">
        <v>9</v>
      </c>
      <c r="AB30" s="23"/>
      <c r="AC30" s="24"/>
      <c r="AD30" s="52"/>
      <c r="AE30" s="71"/>
      <c r="AG30" s="239" t="s">
        <v>5</v>
      </c>
      <c r="AH30" s="13"/>
      <c r="AI30" s="14"/>
      <c r="AJ30" s="46"/>
      <c r="AK30" s="74"/>
    </row>
    <row r="31" spans="1:37" ht="25.5" customHeight="1">
      <c r="A31" s="240"/>
      <c r="B31" s="240"/>
      <c r="C31" s="240"/>
      <c r="D31" s="240"/>
      <c r="E31" s="240"/>
      <c r="F31" s="240"/>
      <c r="G31" s="241"/>
      <c r="H31" s="54" t="s">
        <v>29</v>
      </c>
      <c r="I31" s="130"/>
      <c r="J31" s="131"/>
      <c r="K31" s="45"/>
      <c r="L31" s="71"/>
      <c r="N31" s="239"/>
      <c r="O31" s="138"/>
      <c r="P31" s="139"/>
      <c r="Q31" s="47"/>
      <c r="R31" s="75"/>
      <c r="T31" s="107"/>
      <c r="U31" s="107"/>
      <c r="V31" s="107"/>
      <c r="W31" s="107"/>
      <c r="X31" s="107"/>
      <c r="Y31" s="107"/>
      <c r="AA31" s="54" t="s">
        <v>29</v>
      </c>
      <c r="AB31" s="23"/>
      <c r="AC31" s="24"/>
      <c r="AD31" s="52"/>
      <c r="AE31" s="71"/>
      <c r="AG31" s="239"/>
      <c r="AH31" s="15"/>
      <c r="AI31" s="16"/>
      <c r="AJ31" s="47"/>
      <c r="AK31" s="75"/>
    </row>
    <row r="32" spans="1:37" ht="25.5" customHeight="1">
      <c r="A32" s="4"/>
      <c r="B32" s="4"/>
      <c r="C32" s="4"/>
      <c r="D32" s="4"/>
      <c r="E32" s="4"/>
      <c r="F32" s="107"/>
      <c r="H32" s="54" t="s">
        <v>30</v>
      </c>
      <c r="I32" s="130"/>
      <c r="J32" s="131"/>
      <c r="K32" s="45"/>
      <c r="L32" s="71"/>
      <c r="N32" s="239" t="s">
        <v>6</v>
      </c>
      <c r="O32" s="140"/>
      <c r="P32" s="141"/>
      <c r="Q32" s="48"/>
      <c r="R32" s="76"/>
      <c r="T32" s="4"/>
      <c r="U32" s="4"/>
      <c r="V32" s="4"/>
      <c r="W32" s="4"/>
      <c r="X32" s="4"/>
      <c r="Y32" s="107"/>
      <c r="AA32" s="54" t="s">
        <v>30</v>
      </c>
      <c r="AB32" s="23"/>
      <c r="AC32" s="24"/>
      <c r="AD32" s="52"/>
      <c r="AE32" s="71"/>
      <c r="AG32" s="239" t="s">
        <v>6</v>
      </c>
      <c r="AH32" s="13"/>
      <c r="AI32" s="14"/>
      <c r="AJ32" s="48"/>
      <c r="AK32" s="76"/>
    </row>
    <row r="33" spans="1:38" ht="25.5" customHeight="1" thickBot="1">
      <c r="A33" s="3"/>
      <c r="B33" s="3"/>
      <c r="C33" s="3"/>
      <c r="D33" s="3"/>
      <c r="E33" s="3"/>
      <c r="F33" s="4"/>
      <c r="H33" s="54" t="s">
        <v>31</v>
      </c>
      <c r="I33" s="130"/>
      <c r="J33" s="131"/>
      <c r="K33" s="45"/>
      <c r="L33" s="71"/>
      <c r="N33" s="228"/>
      <c r="O33" s="142"/>
      <c r="P33" s="143"/>
      <c r="Q33" s="85"/>
      <c r="R33" s="86"/>
      <c r="T33" s="3"/>
      <c r="U33" s="3"/>
      <c r="V33" s="3"/>
      <c r="W33" s="3"/>
      <c r="X33" s="3"/>
      <c r="Y33" s="4"/>
      <c r="AA33" s="54" t="s">
        <v>31</v>
      </c>
      <c r="AB33" s="23"/>
      <c r="AC33" s="24"/>
      <c r="AD33" s="52"/>
      <c r="AE33" s="71"/>
      <c r="AG33" s="239"/>
      <c r="AH33" s="15"/>
      <c r="AI33" s="16"/>
      <c r="AJ33" s="49"/>
      <c r="AK33" s="77"/>
    </row>
    <row r="34" spans="1:38" ht="25.5" customHeight="1">
      <c r="A34" s="242"/>
      <c r="B34" s="242"/>
      <c r="C34" s="242"/>
      <c r="D34" s="242"/>
      <c r="E34" s="242"/>
      <c r="F34" s="3"/>
      <c r="H34" s="54" t="s">
        <v>32</v>
      </c>
      <c r="I34" s="130"/>
      <c r="J34" s="131"/>
      <c r="K34" s="45"/>
      <c r="L34" s="71"/>
      <c r="N34" s="304" t="s">
        <v>7</v>
      </c>
      <c r="O34" s="144"/>
      <c r="P34" s="145"/>
      <c r="Q34" s="104"/>
      <c r="R34" s="105"/>
      <c r="T34" s="242"/>
      <c r="U34" s="242"/>
      <c r="V34" s="242"/>
      <c r="W34" s="242"/>
      <c r="X34" s="242"/>
      <c r="Y34" s="3"/>
      <c r="AA34" s="54" t="s">
        <v>32</v>
      </c>
      <c r="AB34" s="23"/>
      <c r="AC34" s="24"/>
      <c r="AD34" s="52"/>
      <c r="AE34" s="71"/>
      <c r="AG34" s="239" t="s">
        <v>7</v>
      </c>
      <c r="AH34" s="13"/>
      <c r="AI34" s="14"/>
      <c r="AJ34" s="46"/>
      <c r="AK34" s="74"/>
    </row>
    <row r="35" spans="1:38" ht="25.5" customHeight="1">
      <c r="A35" s="242"/>
      <c r="B35" s="242"/>
      <c r="C35" s="242"/>
      <c r="D35" s="242"/>
      <c r="E35" s="242"/>
      <c r="F35" s="3"/>
      <c r="H35" s="54" t="s">
        <v>33</v>
      </c>
      <c r="I35" s="130"/>
      <c r="J35" s="131"/>
      <c r="K35" s="45"/>
      <c r="L35" s="71"/>
      <c r="N35" s="239"/>
      <c r="O35" s="138"/>
      <c r="P35" s="139"/>
      <c r="Q35" s="47"/>
      <c r="R35" s="75"/>
      <c r="T35" s="242"/>
      <c r="U35" s="242"/>
      <c r="V35" s="242"/>
      <c r="W35" s="242"/>
      <c r="X35" s="242"/>
      <c r="Y35" s="3"/>
      <c r="AA35" s="54" t="s">
        <v>33</v>
      </c>
      <c r="AB35" s="23"/>
      <c r="AC35" s="24"/>
      <c r="AD35" s="52"/>
      <c r="AE35" s="71"/>
      <c r="AG35" s="239"/>
      <c r="AH35" s="15"/>
      <c r="AI35" s="16"/>
      <c r="AJ35" s="47"/>
      <c r="AK35" s="75"/>
    </row>
    <row r="36" spans="1:38" ht="25.5" customHeight="1">
      <c r="A36" s="3"/>
      <c r="B36" s="3"/>
      <c r="C36" s="3"/>
      <c r="D36" s="3"/>
      <c r="E36" s="3"/>
      <c r="F36" s="3"/>
      <c r="H36" s="54" t="s">
        <v>34</v>
      </c>
      <c r="I36" s="130"/>
      <c r="J36" s="131"/>
      <c r="K36" s="45"/>
      <c r="L36" s="71"/>
      <c r="N36" s="228" t="s">
        <v>174</v>
      </c>
      <c r="O36" s="140"/>
      <c r="P36" s="141"/>
      <c r="Q36" s="48"/>
      <c r="R36" s="76"/>
      <c r="T36" s="3"/>
      <c r="U36" s="3"/>
      <c r="V36" s="3"/>
      <c r="W36" s="3"/>
      <c r="X36" s="3"/>
      <c r="Y36" s="3"/>
      <c r="AA36" s="54" t="s">
        <v>34</v>
      </c>
      <c r="AB36" s="52"/>
      <c r="AC36" s="51"/>
      <c r="AD36" s="45"/>
      <c r="AE36" s="71"/>
      <c r="AG36" s="228" t="s">
        <v>174</v>
      </c>
      <c r="AH36" s="94"/>
      <c r="AI36" s="95"/>
      <c r="AJ36" s="48"/>
      <c r="AK36" s="76"/>
    </row>
    <row r="37" spans="1:38" ht="25.5" customHeight="1">
      <c r="A37" s="3"/>
      <c r="B37" s="3"/>
      <c r="C37" s="3"/>
      <c r="D37" s="3"/>
      <c r="E37" s="3"/>
      <c r="F37" s="3"/>
      <c r="H37" s="54" t="s">
        <v>35</v>
      </c>
      <c r="I37" s="130"/>
      <c r="J37" s="131"/>
      <c r="K37" s="45"/>
      <c r="L37" s="71"/>
      <c r="N37" s="229"/>
      <c r="O37" s="138"/>
      <c r="P37" s="139"/>
      <c r="Q37" s="47"/>
      <c r="R37" s="75"/>
      <c r="T37" s="3"/>
      <c r="U37" s="3"/>
      <c r="V37" s="3"/>
      <c r="W37" s="3"/>
      <c r="X37" s="3"/>
      <c r="Y37" s="3"/>
      <c r="AA37" s="54" t="s">
        <v>35</v>
      </c>
      <c r="AB37" s="52"/>
      <c r="AC37" s="51"/>
      <c r="AD37" s="45"/>
      <c r="AE37" s="71"/>
      <c r="AG37" s="229"/>
      <c r="AH37" s="92"/>
      <c r="AI37" s="93"/>
      <c r="AJ37" s="47"/>
      <c r="AK37" s="75"/>
    </row>
    <row r="38" spans="1:38" ht="25.5" customHeight="1">
      <c r="F38" s="3"/>
      <c r="H38" s="54" t="s">
        <v>37</v>
      </c>
      <c r="I38" s="130"/>
      <c r="J38" s="131"/>
      <c r="K38" s="45"/>
      <c r="L38" s="71"/>
      <c r="N38" s="226" t="s">
        <v>175</v>
      </c>
      <c r="O38" s="115"/>
      <c r="P38" s="116"/>
      <c r="Q38" s="127"/>
      <c r="R38" s="128"/>
      <c r="Y38" s="3"/>
      <c r="AA38" s="54" t="s">
        <v>37</v>
      </c>
      <c r="AB38" s="52"/>
      <c r="AC38" s="51"/>
      <c r="AD38" s="45"/>
      <c r="AE38" s="71"/>
      <c r="AG38" s="226" t="s">
        <v>175</v>
      </c>
      <c r="AH38" s="125"/>
      <c r="AI38" s="126"/>
      <c r="AJ38" s="127"/>
      <c r="AK38" s="128"/>
    </row>
    <row r="39" spans="1:38" ht="25.5" customHeight="1" thickBot="1">
      <c r="H39" s="66" t="s">
        <v>173</v>
      </c>
      <c r="I39" s="136"/>
      <c r="J39" s="137"/>
      <c r="K39" s="72"/>
      <c r="L39" s="73"/>
      <c r="N39" s="227"/>
      <c r="O39" s="146"/>
      <c r="P39" s="147"/>
      <c r="Q39" s="78"/>
      <c r="R39" s="79"/>
      <c r="AA39" s="66" t="s">
        <v>173</v>
      </c>
      <c r="AB39" s="80"/>
      <c r="AC39" s="91"/>
      <c r="AD39" s="72"/>
      <c r="AE39" s="73"/>
      <c r="AG39" s="227"/>
      <c r="AH39" s="96"/>
      <c r="AI39" s="97"/>
      <c r="AJ39" s="78"/>
      <c r="AK39" s="79"/>
    </row>
    <row r="40" spans="1:38" ht="13.5" customHeight="1">
      <c r="A40" s="237"/>
      <c r="B40" s="237"/>
      <c r="H40" s="69"/>
      <c r="I40" s="5"/>
      <c r="J40" s="5"/>
      <c r="K40" s="232"/>
      <c r="L40" s="232"/>
      <c r="N40" s="70"/>
      <c r="O40" s="5"/>
      <c r="P40" s="5"/>
      <c r="Q40" s="5"/>
      <c r="R40" s="7"/>
      <c r="T40" s="237"/>
      <c r="U40" s="237"/>
      <c r="AA40" s="69"/>
      <c r="AB40" s="5"/>
      <c r="AC40" s="5"/>
      <c r="AD40" s="232"/>
      <c r="AE40" s="232"/>
      <c r="AG40" s="70"/>
      <c r="AH40" s="5"/>
      <c r="AI40" s="5"/>
      <c r="AJ40" s="5"/>
      <c r="AK40" s="7"/>
    </row>
    <row r="41" spans="1:38" ht="18" customHeight="1">
      <c r="A41" s="237"/>
      <c r="B41" s="237"/>
      <c r="D41" s="237" t="s">
        <v>245</v>
      </c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"/>
      <c r="S41" s="2"/>
      <c r="T41" s="237"/>
      <c r="U41" s="237"/>
      <c r="W41" s="237" t="s">
        <v>48</v>
      </c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"/>
      <c r="AL41" s="2"/>
    </row>
    <row r="42" spans="1:38" ht="12.75" customHeight="1">
      <c r="A42" s="18"/>
      <c r="B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2"/>
      <c r="S42" s="2"/>
      <c r="T42" s="18"/>
      <c r="U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2"/>
      <c r="AL42" s="2"/>
    </row>
    <row r="43" spans="1:38" ht="18" customHeight="1">
      <c r="D43" s="2"/>
      <c r="E43" s="2" t="s">
        <v>237</v>
      </c>
      <c r="F43" s="225" t="s">
        <v>238</v>
      </c>
      <c r="G43" s="225"/>
      <c r="H43" s="2"/>
      <c r="I43" s="2" t="s">
        <v>179</v>
      </c>
      <c r="J43" s="2"/>
      <c r="K43" s="2"/>
      <c r="L43" s="2"/>
      <c r="M43" s="2"/>
      <c r="N43" s="2"/>
      <c r="O43" s="2"/>
      <c r="P43" s="2"/>
      <c r="Q43" s="2"/>
      <c r="R43" s="2"/>
      <c r="S43" s="2"/>
      <c r="W43" s="2"/>
      <c r="X43" s="2" t="str">
        <f>E43</f>
        <v>平成２７年</v>
      </c>
      <c r="Y43" s="225" t="s">
        <v>178</v>
      </c>
      <c r="Z43" s="225"/>
      <c r="AA43" s="2"/>
      <c r="AB43" s="2" t="s">
        <v>179</v>
      </c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ht="18" customHeight="1">
      <c r="A44" s="237"/>
      <c r="B44" s="237"/>
      <c r="D44" s="2"/>
      <c r="E44" s="2"/>
      <c r="F44" s="2"/>
      <c r="G44" s="2"/>
      <c r="H44" s="2"/>
      <c r="I44" s="129" t="s">
        <v>180</v>
      </c>
      <c r="J44" s="129"/>
      <c r="K44" s="243"/>
      <c r="L44" s="243"/>
      <c r="M44" s="243"/>
      <c r="N44" s="243"/>
      <c r="O44" s="243"/>
      <c r="P44" s="2"/>
      <c r="Q44" s="18" t="s">
        <v>181</v>
      </c>
      <c r="R44" s="2"/>
      <c r="S44" s="2"/>
      <c r="T44" s="237"/>
      <c r="U44" s="237"/>
      <c r="W44" s="2"/>
      <c r="X44" s="2"/>
      <c r="Y44" s="2"/>
      <c r="Z44" s="2"/>
      <c r="AA44" s="2"/>
      <c r="AB44" s="129" t="s">
        <v>180</v>
      </c>
      <c r="AC44" s="129"/>
      <c r="AD44" s="243"/>
      <c r="AE44" s="243"/>
      <c r="AF44" s="243"/>
      <c r="AG44" s="243"/>
      <c r="AH44" s="243"/>
      <c r="AI44" s="2"/>
      <c r="AJ44" s="18" t="s">
        <v>181</v>
      </c>
      <c r="AK44" s="2"/>
      <c r="AL44" s="2"/>
    </row>
    <row r="45" spans="1:38" s="189" customFormat="1" ht="18" customHeight="1">
      <c r="A45" s="188"/>
      <c r="B45" s="188"/>
      <c r="D45" s="2"/>
      <c r="E45" s="2"/>
      <c r="F45" s="2"/>
      <c r="G45" s="2"/>
      <c r="H45" s="2"/>
      <c r="I45" s="5"/>
      <c r="J45" s="5"/>
      <c r="K45" s="347"/>
      <c r="L45" s="347"/>
      <c r="M45" s="347"/>
      <c r="N45" s="347"/>
      <c r="O45" s="347"/>
      <c r="P45" s="2"/>
      <c r="Q45" s="188"/>
      <c r="R45" s="2"/>
      <c r="S45" s="2"/>
      <c r="T45" s="188"/>
      <c r="U45" s="188"/>
      <c r="W45" s="2"/>
      <c r="X45" s="2"/>
      <c r="Y45" s="2"/>
      <c r="Z45" s="2"/>
      <c r="AA45" s="2"/>
      <c r="AB45" s="5"/>
      <c r="AC45" s="5"/>
      <c r="AD45" s="347"/>
      <c r="AE45" s="347"/>
      <c r="AF45" s="347"/>
      <c r="AG45" s="347"/>
      <c r="AH45" s="347"/>
      <c r="AI45" s="2"/>
      <c r="AJ45" s="188"/>
      <c r="AK45" s="2"/>
      <c r="AL45" s="2"/>
    </row>
    <row r="46" spans="1:38" s="189" customFormat="1" ht="18" customHeight="1">
      <c r="A46" s="188"/>
      <c r="B46" s="188"/>
      <c r="D46" s="237" t="s">
        <v>48</v>
      </c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"/>
      <c r="S46" s="2"/>
      <c r="T46" s="188"/>
      <c r="U46" s="188"/>
      <c r="W46" s="2"/>
      <c r="X46" s="2"/>
      <c r="Y46" s="2"/>
      <c r="Z46" s="2"/>
      <c r="AA46" s="2"/>
      <c r="AB46" s="5"/>
      <c r="AC46" s="5"/>
      <c r="AD46" s="347"/>
      <c r="AE46" s="347"/>
      <c r="AF46" s="347"/>
      <c r="AG46" s="347"/>
      <c r="AH46" s="347"/>
      <c r="AI46" s="2"/>
      <c r="AJ46" s="188"/>
      <c r="AK46" s="2"/>
      <c r="AL46" s="2"/>
    </row>
    <row r="47" spans="1:38" ht="14.25" customHeight="1">
      <c r="Q47" s="18"/>
      <c r="AJ47" s="18"/>
    </row>
    <row r="48" spans="1:38" ht="18" customHeight="1">
      <c r="E48" s="2" t="s">
        <v>237</v>
      </c>
      <c r="F48" s="225" t="s">
        <v>238</v>
      </c>
      <c r="G48" s="225"/>
      <c r="H48" s="2"/>
      <c r="I48" s="2" t="s">
        <v>179</v>
      </c>
      <c r="J48" s="2"/>
      <c r="K48" s="2"/>
      <c r="L48" s="2"/>
      <c r="M48" s="2"/>
      <c r="N48" s="2"/>
      <c r="O48" s="2"/>
      <c r="P48" s="2"/>
      <c r="Q48" s="18"/>
      <c r="X48" s="2" t="str">
        <f>E48</f>
        <v>平成２７年</v>
      </c>
      <c r="Y48" s="225" t="s">
        <v>178</v>
      </c>
      <c r="Z48" s="225"/>
      <c r="AA48" s="2"/>
      <c r="AB48" s="2" t="s">
        <v>179</v>
      </c>
      <c r="AC48" s="2"/>
      <c r="AD48" s="2"/>
      <c r="AE48" s="2"/>
      <c r="AF48" s="2"/>
      <c r="AG48" s="2"/>
      <c r="AH48" s="2"/>
      <c r="AI48" s="2"/>
      <c r="AJ48" s="18"/>
    </row>
    <row r="49" spans="1:38" ht="18" customHeight="1">
      <c r="E49" s="2"/>
      <c r="F49" s="2"/>
      <c r="G49" s="2"/>
      <c r="H49" s="2"/>
      <c r="I49" s="129" t="s">
        <v>182</v>
      </c>
      <c r="J49" s="129"/>
      <c r="K49" s="243"/>
      <c r="L49" s="243"/>
      <c r="M49" s="243"/>
      <c r="N49" s="243"/>
      <c r="O49" s="243"/>
      <c r="P49" s="2"/>
      <c r="Q49" s="18" t="s">
        <v>181</v>
      </c>
      <c r="X49" s="2"/>
      <c r="Y49" s="2"/>
      <c r="Z49" s="2"/>
      <c r="AA49" s="2"/>
      <c r="AB49" s="129" t="s">
        <v>182</v>
      </c>
      <c r="AC49" s="129"/>
      <c r="AD49" s="243"/>
      <c r="AE49" s="243"/>
      <c r="AF49" s="243"/>
      <c r="AG49" s="243"/>
      <c r="AH49" s="243"/>
      <c r="AI49" s="2"/>
      <c r="AJ49" s="18" t="s">
        <v>181</v>
      </c>
    </row>
    <row r="50" spans="1:38" ht="15" customHeight="1">
      <c r="A50" s="237"/>
      <c r="B50" s="237"/>
      <c r="D50" s="18"/>
      <c r="E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T50" s="237"/>
      <c r="U50" s="237"/>
      <c r="W50" s="18"/>
      <c r="X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1:38" ht="18" customHeight="1">
      <c r="D51" s="2"/>
      <c r="E51" s="2"/>
      <c r="F51" s="18"/>
      <c r="G51" s="18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W51" s="2"/>
      <c r="X51" s="2"/>
      <c r="Y51" s="18"/>
      <c r="Z51" s="18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18"/>
    </row>
    <row r="52" spans="1:38" ht="18" customHeight="1">
      <c r="A52" s="237"/>
      <c r="B52" s="237"/>
      <c r="E52" s="106"/>
      <c r="F52" s="2"/>
      <c r="G52" s="2"/>
      <c r="H52" s="106"/>
      <c r="I52" s="106"/>
      <c r="J52" s="18"/>
      <c r="K52" s="2"/>
      <c r="L52" s="225"/>
      <c r="M52" s="225"/>
      <c r="N52" s="225"/>
      <c r="O52" s="225"/>
      <c r="P52" s="2"/>
      <c r="Q52" s="2"/>
      <c r="R52" s="2"/>
      <c r="S52" s="2"/>
      <c r="T52" s="2"/>
      <c r="U52" s="2"/>
      <c r="X52" s="106"/>
      <c r="Y52" s="2"/>
      <c r="Z52" s="2"/>
      <c r="AA52" s="106"/>
      <c r="AB52" s="106"/>
      <c r="AC52" s="18"/>
      <c r="AD52" s="2"/>
      <c r="AE52" s="225"/>
      <c r="AF52" s="225"/>
      <c r="AG52" s="225"/>
      <c r="AH52" s="225"/>
      <c r="AI52" s="2"/>
      <c r="AJ52" s="2"/>
      <c r="AK52" s="2"/>
      <c r="AL52" s="2"/>
    </row>
    <row r="53" spans="1:38" ht="18" customHeight="1">
      <c r="F53" s="106"/>
      <c r="G53" s="106"/>
      <c r="S53" s="2"/>
      <c r="Y53" s="106"/>
      <c r="Z53" s="106"/>
      <c r="AL53" s="2"/>
    </row>
  </sheetData>
  <mergeCells count="152">
    <mergeCell ref="A50:B50"/>
    <mergeCell ref="A52:B52"/>
    <mergeCell ref="N38:N39"/>
    <mergeCell ref="H19:R19"/>
    <mergeCell ref="H20:L20"/>
    <mergeCell ref="A35:E35"/>
    <mergeCell ref="N36:N37"/>
    <mergeCell ref="C29:E29"/>
    <mergeCell ref="N32:N33"/>
    <mergeCell ref="A34:E34"/>
    <mergeCell ref="N34:N35"/>
    <mergeCell ref="N28:N29"/>
    <mergeCell ref="N30:N31"/>
    <mergeCell ref="N22:N23"/>
    <mergeCell ref="L52:O52"/>
    <mergeCell ref="A40:B40"/>
    <mergeCell ref="N20:R20"/>
    <mergeCell ref="D46:Q46"/>
    <mergeCell ref="J8:N8"/>
    <mergeCell ref="J13:L13"/>
    <mergeCell ref="J12:L12"/>
    <mergeCell ref="I21:J21"/>
    <mergeCell ref="K21:L21"/>
    <mergeCell ref="O21:P21"/>
    <mergeCell ref="H11:I11"/>
    <mergeCell ref="J10:N10"/>
    <mergeCell ref="J11:L11"/>
    <mergeCell ref="O12:R12"/>
    <mergeCell ref="R16:R17"/>
    <mergeCell ref="R13:R14"/>
    <mergeCell ref="P13:Q15"/>
    <mergeCell ref="P16:Q18"/>
    <mergeCell ref="H9:I9"/>
    <mergeCell ref="J18:L18"/>
    <mergeCell ref="J17:L17"/>
    <mergeCell ref="J16:L16"/>
    <mergeCell ref="H8:I8"/>
    <mergeCell ref="H10:I10"/>
    <mergeCell ref="A7:E7"/>
    <mergeCell ref="A1:R1"/>
    <mergeCell ref="A5:C5"/>
    <mergeCell ref="I2:I3"/>
    <mergeCell ref="N2:O3"/>
    <mergeCell ref="K2:L3"/>
    <mergeCell ref="G2:H3"/>
    <mergeCell ref="A3:C4"/>
    <mergeCell ref="D5:K5"/>
    <mergeCell ref="A2:B2"/>
    <mergeCell ref="C2:E2"/>
    <mergeCell ref="J2:J3"/>
    <mergeCell ref="Q3:R3"/>
    <mergeCell ref="D3:E4"/>
    <mergeCell ref="P2:P3"/>
    <mergeCell ref="Q2:R2"/>
    <mergeCell ref="M2:M3"/>
    <mergeCell ref="Q5:R6"/>
    <mergeCell ref="H7:N7"/>
    <mergeCell ref="T1:AK1"/>
    <mergeCell ref="T2:U2"/>
    <mergeCell ref="V2:X2"/>
    <mergeCell ref="Z2:AA3"/>
    <mergeCell ref="AB2:AB3"/>
    <mergeCell ref="AC2:AC3"/>
    <mergeCell ref="AD2:AE3"/>
    <mergeCell ref="AI2:AI3"/>
    <mergeCell ref="AG2:AH3"/>
    <mergeCell ref="T3:V4"/>
    <mergeCell ref="W3:X4"/>
    <mergeCell ref="AF2:AF3"/>
    <mergeCell ref="AJ2:AK2"/>
    <mergeCell ref="AJ3:AK3"/>
    <mergeCell ref="T5:V5"/>
    <mergeCell ref="W5:AD5"/>
    <mergeCell ref="AI5:AI6"/>
    <mergeCell ref="K40:L40"/>
    <mergeCell ref="N24:N25"/>
    <mergeCell ref="N26:N27"/>
    <mergeCell ref="P5:P6"/>
    <mergeCell ref="O11:R11"/>
    <mergeCell ref="T7:X7"/>
    <mergeCell ref="AA7:AG7"/>
    <mergeCell ref="O8:R8"/>
    <mergeCell ref="J15:L15"/>
    <mergeCell ref="J14:L14"/>
    <mergeCell ref="J9:N9"/>
    <mergeCell ref="O9:R9"/>
    <mergeCell ref="O10:R10"/>
    <mergeCell ref="AH11:AK11"/>
    <mergeCell ref="AA8:AB8"/>
    <mergeCell ref="AC8:AG8"/>
    <mergeCell ref="AH8:AK8"/>
    <mergeCell ref="AA9:AB9"/>
    <mergeCell ref="AC9:AG9"/>
    <mergeCell ref="AH9:AK9"/>
    <mergeCell ref="AJ5:AK6"/>
    <mergeCell ref="T50:U50"/>
    <mergeCell ref="T40:U40"/>
    <mergeCell ref="AD40:AE40"/>
    <mergeCell ref="AG32:AG33"/>
    <mergeCell ref="T34:X34"/>
    <mergeCell ref="AG34:AG35"/>
    <mergeCell ref="T35:X35"/>
    <mergeCell ref="K49:O49"/>
    <mergeCell ref="AD49:AH49"/>
    <mergeCell ref="K44:O44"/>
    <mergeCell ref="T44:U44"/>
    <mergeCell ref="AD44:AH44"/>
    <mergeCell ref="AE52:AH52"/>
    <mergeCell ref="AG38:AG39"/>
    <mergeCell ref="AG36:AG37"/>
    <mergeCell ref="AA19:AK19"/>
    <mergeCell ref="AA20:AE20"/>
    <mergeCell ref="AG20:AK20"/>
    <mergeCell ref="A41:B41"/>
    <mergeCell ref="D41:Q41"/>
    <mergeCell ref="T41:U41"/>
    <mergeCell ref="W41:AJ41"/>
    <mergeCell ref="Q21:R21"/>
    <mergeCell ref="V29:X29"/>
    <mergeCell ref="AG30:AG31"/>
    <mergeCell ref="AG26:AG27"/>
    <mergeCell ref="AG28:AG29"/>
    <mergeCell ref="AG22:AG23"/>
    <mergeCell ref="AG24:AG25"/>
    <mergeCell ref="T30:X30"/>
    <mergeCell ref="F48:G48"/>
    <mergeCell ref="Y48:Z48"/>
    <mergeCell ref="A30:G31"/>
    <mergeCell ref="F43:G43"/>
    <mergeCell ref="Y43:Z43"/>
    <mergeCell ref="A44:B44"/>
    <mergeCell ref="AA10:AB10"/>
    <mergeCell ref="AC10:AG10"/>
    <mergeCell ref="AH10:AK10"/>
    <mergeCell ref="AA11:AB11"/>
    <mergeCell ref="AC11:AE11"/>
    <mergeCell ref="AK13:AK14"/>
    <mergeCell ref="AK16:AK17"/>
    <mergeCell ref="AJ21:AK21"/>
    <mergeCell ref="AH21:AI21"/>
    <mergeCell ref="AD21:AE21"/>
    <mergeCell ref="AB21:AC21"/>
    <mergeCell ref="AC12:AE12"/>
    <mergeCell ref="AH12:AK12"/>
    <mergeCell ref="AC13:AE13"/>
    <mergeCell ref="AC14:AE14"/>
    <mergeCell ref="AC15:AE15"/>
    <mergeCell ref="AC16:AE16"/>
    <mergeCell ref="AI13:AJ15"/>
    <mergeCell ref="AI16:AJ18"/>
    <mergeCell ref="AC17:AE17"/>
    <mergeCell ref="AC18:AE18"/>
  </mergeCells>
  <phoneticPr fontId="2"/>
  <dataValidations disablePrompts="1" count="6">
    <dataValidation type="list" allowBlank="1" showInputMessage="1" showErrorMessage="1" sqref="AK22:AK39 L22:L39 R22:R39 AE22:AE39">
      <formula1>$AR$13</formula1>
    </dataValidation>
    <dataValidation type="list" allowBlank="1" showInputMessage="1" showErrorMessage="1" sqref="K22:K39 Q22:Q39 AJ22:AJ39 AD36:AD39">
      <formula1>$AR$14</formula1>
    </dataValidation>
    <dataValidation type="list" allowBlank="1" showInputMessage="1" showErrorMessage="1" sqref="O9:R10 AH9:AK10">
      <formula1>$AR$9:$AR$10</formula1>
    </dataValidation>
    <dataValidation type="list" allowBlank="1" showInputMessage="1" showErrorMessage="1" sqref="O11:R11 AH11:AK11">
      <formula1>$AS$9:$AS$11</formula1>
    </dataValidation>
    <dataValidation type="list" allowBlank="1" showInputMessage="1" showErrorMessage="1" sqref="Q2:R2">
      <formula1>$AR$2:$AR$3</formula1>
    </dataValidation>
    <dataValidation type="list" allowBlank="1" showInputMessage="1" showErrorMessage="1" sqref="Q3:R3">
      <formula1>$AS$2:$AS$3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79" orientation="portrait" r:id="rId1"/>
  <headerFooter alignWithMargins="0"/>
  <rowBreaks count="1" manualBreakCount="1">
    <brk id="50" max="1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S49"/>
  <sheetViews>
    <sheetView tabSelected="1" view="pageBreakPreview" topLeftCell="A28" zoomScale="60" zoomScaleNormal="100" workbookViewId="0">
      <selection activeCell="E45" sqref="E45"/>
    </sheetView>
  </sheetViews>
  <sheetFormatPr defaultRowHeight="14.25"/>
  <cols>
    <col min="1" max="1" width="3.75" style="1" customWidth="1"/>
    <col min="2" max="2" width="15" style="1" customWidth="1"/>
    <col min="3" max="3" width="5.625" style="1" customWidth="1"/>
    <col min="4" max="4" width="8.75" style="1" customWidth="1"/>
    <col min="5" max="5" width="11.25" style="1" customWidth="1"/>
    <col min="6" max="6" width="1.25" style="1" customWidth="1"/>
    <col min="7" max="8" width="3.75" style="1" customWidth="1"/>
    <col min="9" max="9" width="8.125" style="1" customWidth="1"/>
    <col min="10" max="10" width="8.25" style="1" customWidth="1"/>
    <col min="11" max="11" width="3.75" style="1" customWidth="1"/>
    <col min="12" max="12" width="6.25" style="1" customWidth="1"/>
    <col min="13" max="14" width="3.75" style="1" customWidth="1"/>
    <col min="15" max="16" width="8.125" style="1" customWidth="1"/>
    <col min="17" max="17" width="3.75" style="1" customWidth="1"/>
    <col min="18" max="18" width="6.25" style="1" customWidth="1"/>
    <col min="19" max="19" width="5" style="1" customWidth="1"/>
    <col min="20" max="20" width="3.75" style="1" customWidth="1"/>
    <col min="21" max="21" width="15" style="1" customWidth="1"/>
    <col min="22" max="22" width="5.625" style="1" customWidth="1"/>
    <col min="23" max="23" width="8.75" style="1" customWidth="1"/>
    <col min="24" max="24" width="11.25" style="1" customWidth="1"/>
    <col min="25" max="25" width="1.25" style="1" customWidth="1"/>
    <col min="26" max="27" width="3.75" style="1" customWidth="1"/>
    <col min="28" max="28" width="8.125" style="1" customWidth="1"/>
    <col min="29" max="29" width="8.25" style="1" customWidth="1"/>
    <col min="30" max="30" width="3.75" style="1" customWidth="1"/>
    <col min="31" max="31" width="6.25" style="1" customWidth="1"/>
    <col min="32" max="33" width="3.75" style="1" customWidth="1"/>
    <col min="34" max="35" width="8.125" style="1" customWidth="1"/>
    <col min="36" max="36" width="3.75" style="1" customWidth="1"/>
    <col min="37" max="37" width="6.25" style="1" customWidth="1"/>
    <col min="38" max="43" width="9" style="1"/>
    <col min="44" max="45" width="12.625" style="1" customWidth="1"/>
    <col min="46" max="16384" width="9" style="1"/>
  </cols>
  <sheetData>
    <row r="1" spans="1:45" ht="23.25" customHeight="1" thickBot="1">
      <c r="A1" s="268" t="s">
        <v>236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6"/>
      <c r="T1" s="268" t="str">
        <f>A1</f>
        <v>平成２７年度　香川県高等学校新人（選抜）バドミントン競技大会　申込書</v>
      </c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</row>
    <row r="2" spans="1:45" ht="26.1" customHeight="1">
      <c r="A2" s="245" t="s">
        <v>52</v>
      </c>
      <c r="B2" s="245"/>
      <c r="C2" s="269" t="str">
        <f>IF(K2=0,"",VLOOKUP(抽選作業用!E1,抽選作業用!Z4:AB41,2))</f>
        <v/>
      </c>
      <c r="D2" s="269"/>
      <c r="E2" s="269"/>
      <c r="G2" s="270" t="s">
        <v>47</v>
      </c>
      <c r="H2" s="271"/>
      <c r="I2" s="289" t="s">
        <v>10</v>
      </c>
      <c r="J2" s="246" t="s">
        <v>46</v>
      </c>
      <c r="K2" s="291"/>
      <c r="L2" s="294"/>
      <c r="M2" s="284" t="s">
        <v>27</v>
      </c>
      <c r="N2" s="291" t="s">
        <v>55</v>
      </c>
      <c r="O2" s="292"/>
      <c r="P2" s="279" t="s">
        <v>57</v>
      </c>
      <c r="Q2" s="286"/>
      <c r="R2" s="287"/>
      <c r="T2" s="245" t="s">
        <v>52</v>
      </c>
      <c r="U2" s="245"/>
      <c r="V2" s="269"/>
      <c r="W2" s="269"/>
      <c r="X2" s="269"/>
      <c r="Z2" s="270" t="s">
        <v>47</v>
      </c>
      <c r="AA2" s="271"/>
      <c r="AB2" s="274" t="s">
        <v>10</v>
      </c>
      <c r="AC2" s="246" t="s">
        <v>46</v>
      </c>
      <c r="AD2" s="276" t="s">
        <v>156</v>
      </c>
      <c r="AE2" s="277"/>
      <c r="AF2" s="284" t="s">
        <v>27</v>
      </c>
      <c r="AG2" s="276" t="s">
        <v>55</v>
      </c>
      <c r="AH2" s="281"/>
      <c r="AI2" s="279" t="s">
        <v>57</v>
      </c>
      <c r="AJ2" s="286" t="s">
        <v>61</v>
      </c>
      <c r="AK2" s="287"/>
      <c r="AR2" s="1" t="s">
        <v>160</v>
      </c>
      <c r="AS2" s="1" t="s">
        <v>162</v>
      </c>
    </row>
    <row r="3" spans="1:45" ht="26.1" customHeight="1" thickBot="1">
      <c r="A3" s="283" t="s">
        <v>50</v>
      </c>
      <c r="B3" s="283"/>
      <c r="C3" s="283"/>
      <c r="D3" s="283"/>
      <c r="E3" s="283"/>
      <c r="G3" s="272"/>
      <c r="H3" s="273"/>
      <c r="I3" s="290"/>
      <c r="J3" s="247"/>
      <c r="K3" s="290"/>
      <c r="L3" s="295"/>
      <c r="M3" s="285"/>
      <c r="N3" s="290"/>
      <c r="O3" s="293"/>
      <c r="P3" s="280"/>
      <c r="Q3" s="222"/>
      <c r="R3" s="288"/>
      <c r="T3" s="283" t="s">
        <v>50</v>
      </c>
      <c r="U3" s="283"/>
      <c r="V3" s="283"/>
      <c r="W3" s="283" t="s">
        <v>156</v>
      </c>
      <c r="X3" s="283"/>
      <c r="Z3" s="272"/>
      <c r="AA3" s="273"/>
      <c r="AB3" s="275"/>
      <c r="AC3" s="247"/>
      <c r="AD3" s="275"/>
      <c r="AE3" s="278"/>
      <c r="AF3" s="285"/>
      <c r="AG3" s="275"/>
      <c r="AH3" s="282"/>
      <c r="AI3" s="280"/>
      <c r="AJ3" s="222" t="s">
        <v>62</v>
      </c>
      <c r="AK3" s="288"/>
      <c r="AR3" s="1" t="s">
        <v>161</v>
      </c>
      <c r="AS3" s="1" t="s">
        <v>163</v>
      </c>
    </row>
    <row r="4" spans="1:45" ht="8.25" customHeight="1" thickBot="1">
      <c r="A4" s="245"/>
      <c r="B4" s="245"/>
      <c r="C4" s="245"/>
      <c r="D4" s="245"/>
      <c r="E4" s="245"/>
      <c r="T4" s="245"/>
      <c r="U4" s="245"/>
      <c r="V4" s="245"/>
      <c r="W4" s="245"/>
      <c r="X4" s="245"/>
    </row>
    <row r="5" spans="1:45" ht="27" customHeight="1">
      <c r="A5" s="244" t="s">
        <v>51</v>
      </c>
      <c r="B5" s="244"/>
      <c r="C5" s="244"/>
      <c r="D5" s="245"/>
      <c r="E5" s="245"/>
      <c r="F5" s="245"/>
      <c r="G5" s="245"/>
      <c r="H5" s="245"/>
      <c r="I5" s="245"/>
      <c r="J5" s="245"/>
      <c r="K5" s="245"/>
      <c r="P5" s="246" t="s">
        <v>45</v>
      </c>
      <c r="Q5" s="296" t="str">
        <f>COUNTA(B9:B28)&amp;" "&amp;"人"</f>
        <v>0 人</v>
      </c>
      <c r="R5" s="297"/>
      <c r="T5" s="244" t="s">
        <v>51</v>
      </c>
      <c r="U5" s="244"/>
      <c r="V5" s="244"/>
      <c r="W5" s="245" t="s">
        <v>177</v>
      </c>
      <c r="X5" s="245"/>
      <c r="Y5" s="245"/>
      <c r="Z5" s="245"/>
      <c r="AA5" s="245"/>
      <c r="AB5" s="245"/>
      <c r="AC5" s="245"/>
      <c r="AD5" s="245"/>
      <c r="AI5" s="246" t="s">
        <v>45</v>
      </c>
      <c r="AJ5" s="264" t="str">
        <f>COUNTA(U9:U28)&amp;" "&amp;"人"</f>
        <v>8 人</v>
      </c>
      <c r="AK5" s="265"/>
    </row>
    <row r="6" spans="1:45" ht="9.75" customHeight="1" thickBot="1">
      <c r="P6" s="247"/>
      <c r="Q6" s="298"/>
      <c r="R6" s="299"/>
      <c r="AI6" s="247"/>
      <c r="AJ6" s="266"/>
      <c r="AK6" s="267"/>
    </row>
    <row r="7" spans="1:45" ht="15.75" customHeight="1" thickBot="1">
      <c r="A7" s="251" t="s">
        <v>12</v>
      </c>
      <c r="B7" s="251"/>
      <c r="C7" s="251"/>
      <c r="D7" s="251"/>
      <c r="E7" s="251"/>
      <c r="F7" s="7"/>
      <c r="H7" s="252" t="s">
        <v>13</v>
      </c>
      <c r="I7" s="252"/>
      <c r="J7" s="252"/>
      <c r="K7" s="252"/>
      <c r="L7" s="252"/>
      <c r="M7" s="252"/>
      <c r="N7" s="252"/>
      <c r="P7" s="2"/>
      <c r="Q7" s="2"/>
      <c r="T7" s="251" t="s">
        <v>12</v>
      </c>
      <c r="U7" s="251"/>
      <c r="V7" s="251"/>
      <c r="W7" s="251"/>
      <c r="X7" s="251"/>
      <c r="Y7" s="7"/>
      <c r="AA7" s="252" t="s">
        <v>13</v>
      </c>
      <c r="AB7" s="252"/>
      <c r="AC7" s="252"/>
      <c r="AD7" s="252"/>
      <c r="AE7" s="252"/>
      <c r="AF7" s="252"/>
      <c r="AG7" s="252"/>
      <c r="AI7" s="2"/>
      <c r="AJ7" s="2"/>
    </row>
    <row r="8" spans="1:45" ht="24.75" customHeight="1" thickBot="1">
      <c r="A8" s="81" t="s">
        <v>16</v>
      </c>
      <c r="B8" s="82" t="s">
        <v>15</v>
      </c>
      <c r="C8" s="82" t="s">
        <v>0</v>
      </c>
      <c r="D8" s="82" t="s">
        <v>1</v>
      </c>
      <c r="E8" s="83" t="s">
        <v>2</v>
      </c>
      <c r="F8" s="7"/>
      <c r="H8" s="253"/>
      <c r="I8" s="254"/>
      <c r="J8" s="254" t="s">
        <v>53</v>
      </c>
      <c r="K8" s="254"/>
      <c r="L8" s="254"/>
      <c r="M8" s="254"/>
      <c r="N8" s="255"/>
      <c r="O8" s="253" t="s">
        <v>54</v>
      </c>
      <c r="P8" s="254"/>
      <c r="Q8" s="254"/>
      <c r="R8" s="255"/>
      <c r="T8" s="81" t="s">
        <v>16</v>
      </c>
      <c r="U8" s="82" t="s">
        <v>15</v>
      </c>
      <c r="V8" s="82" t="s">
        <v>0</v>
      </c>
      <c r="W8" s="82" t="s">
        <v>1</v>
      </c>
      <c r="X8" s="83" t="s">
        <v>2</v>
      </c>
      <c r="Y8" s="7"/>
      <c r="AA8" s="253"/>
      <c r="AB8" s="254"/>
      <c r="AC8" s="254" t="s">
        <v>53</v>
      </c>
      <c r="AD8" s="254"/>
      <c r="AE8" s="254"/>
      <c r="AF8" s="254"/>
      <c r="AG8" s="255"/>
      <c r="AH8" s="253" t="s">
        <v>54</v>
      </c>
      <c r="AI8" s="254"/>
      <c r="AJ8" s="254"/>
      <c r="AK8" s="255"/>
    </row>
    <row r="9" spans="1:45" ht="25.5" customHeight="1" thickTop="1">
      <c r="A9" s="57" t="s">
        <v>17</v>
      </c>
      <c r="B9" s="20"/>
      <c r="C9" s="20"/>
      <c r="D9" s="25"/>
      <c r="E9" s="58"/>
      <c r="F9" s="7"/>
      <c r="H9" s="262" t="s">
        <v>49</v>
      </c>
      <c r="I9" s="263"/>
      <c r="J9" s="256"/>
      <c r="K9" s="257"/>
      <c r="L9" s="257"/>
      <c r="M9" s="257"/>
      <c r="N9" s="258"/>
      <c r="O9" s="259"/>
      <c r="P9" s="260"/>
      <c r="Q9" s="260"/>
      <c r="R9" s="261"/>
      <c r="T9" s="57" t="s">
        <v>17</v>
      </c>
      <c r="U9" s="20" t="s">
        <v>148</v>
      </c>
      <c r="V9" s="20">
        <v>3</v>
      </c>
      <c r="W9" s="25">
        <v>34890</v>
      </c>
      <c r="X9" s="58">
        <v>3630032201</v>
      </c>
      <c r="Y9" s="7"/>
      <c r="AA9" s="262" t="s">
        <v>49</v>
      </c>
      <c r="AB9" s="263"/>
      <c r="AC9" s="256" t="s">
        <v>157</v>
      </c>
      <c r="AD9" s="257"/>
      <c r="AE9" s="257"/>
      <c r="AF9" s="257"/>
      <c r="AG9" s="258"/>
      <c r="AH9" s="259" t="s">
        <v>164</v>
      </c>
      <c r="AI9" s="260"/>
      <c r="AJ9" s="260"/>
      <c r="AK9" s="261"/>
      <c r="AR9" s="1" t="s">
        <v>164</v>
      </c>
      <c r="AS9" s="1" t="s">
        <v>166</v>
      </c>
    </row>
    <row r="10" spans="1:45" ht="25.5" customHeight="1">
      <c r="A10" s="54" t="s">
        <v>18</v>
      </c>
      <c r="B10" s="19"/>
      <c r="C10" s="19"/>
      <c r="D10" s="17"/>
      <c r="E10" s="55"/>
      <c r="F10" s="7"/>
      <c r="H10" s="190" t="s">
        <v>19</v>
      </c>
      <c r="I10" s="191"/>
      <c r="J10" s="192"/>
      <c r="K10" s="193"/>
      <c r="L10" s="193"/>
      <c r="M10" s="193"/>
      <c r="N10" s="194"/>
      <c r="O10" s="195"/>
      <c r="P10" s="196"/>
      <c r="Q10" s="196"/>
      <c r="R10" s="197"/>
      <c r="T10" s="54" t="s">
        <v>18</v>
      </c>
      <c r="U10" s="19" t="s">
        <v>149</v>
      </c>
      <c r="V10" s="19">
        <v>3</v>
      </c>
      <c r="W10" s="17">
        <v>34822</v>
      </c>
      <c r="X10" s="55">
        <v>3630032202</v>
      </c>
      <c r="Y10" s="7"/>
      <c r="AA10" s="190" t="s">
        <v>19</v>
      </c>
      <c r="AB10" s="191"/>
      <c r="AC10" s="192" t="s">
        <v>158</v>
      </c>
      <c r="AD10" s="193"/>
      <c r="AE10" s="193"/>
      <c r="AF10" s="193"/>
      <c r="AG10" s="194"/>
      <c r="AH10" s="195" t="s">
        <v>165</v>
      </c>
      <c r="AI10" s="196"/>
      <c r="AJ10" s="196"/>
      <c r="AK10" s="197"/>
      <c r="AR10" s="1" t="s">
        <v>165</v>
      </c>
      <c r="AS10" s="1" t="s">
        <v>164</v>
      </c>
    </row>
    <row r="11" spans="1:45" ht="25.5" customHeight="1" thickBot="1">
      <c r="A11" s="54" t="s">
        <v>3</v>
      </c>
      <c r="B11" s="19"/>
      <c r="C11" s="19"/>
      <c r="D11" s="17"/>
      <c r="E11" s="55"/>
      <c r="F11" s="7"/>
      <c r="H11" s="198" t="s">
        <v>21</v>
      </c>
      <c r="I11" s="199"/>
      <c r="J11" s="200"/>
      <c r="K11" s="201"/>
      <c r="L11" s="201"/>
      <c r="M11" s="12"/>
      <c r="N11" s="64" t="s">
        <v>58</v>
      </c>
      <c r="O11" s="248"/>
      <c r="P11" s="249"/>
      <c r="Q11" s="249"/>
      <c r="R11" s="250"/>
      <c r="T11" s="54" t="s">
        <v>3</v>
      </c>
      <c r="U11" s="19" t="s">
        <v>150</v>
      </c>
      <c r="V11" s="19">
        <v>3</v>
      </c>
      <c r="W11" s="17">
        <v>35101</v>
      </c>
      <c r="X11" s="55">
        <v>3630032203</v>
      </c>
      <c r="Y11" s="7"/>
      <c r="AA11" s="198" t="s">
        <v>21</v>
      </c>
      <c r="AB11" s="199"/>
      <c r="AC11" s="200" t="s">
        <v>155</v>
      </c>
      <c r="AD11" s="201"/>
      <c r="AE11" s="201"/>
      <c r="AF11" s="12">
        <v>1</v>
      </c>
      <c r="AG11" s="64" t="s">
        <v>58</v>
      </c>
      <c r="AH11" s="248" t="s">
        <v>166</v>
      </c>
      <c r="AI11" s="249"/>
      <c r="AJ11" s="249"/>
      <c r="AK11" s="250"/>
      <c r="AS11" s="1" t="s">
        <v>165</v>
      </c>
    </row>
    <row r="12" spans="1:45" ht="25.5" customHeight="1" thickBot="1">
      <c r="A12" s="54" t="s">
        <v>4</v>
      </c>
      <c r="B12" s="19"/>
      <c r="C12" s="19"/>
      <c r="D12" s="17"/>
      <c r="E12" s="55"/>
      <c r="F12" s="7"/>
      <c r="H12" s="57" t="s">
        <v>20</v>
      </c>
      <c r="I12" s="21" t="s">
        <v>60</v>
      </c>
      <c r="J12" s="208"/>
      <c r="K12" s="209"/>
      <c r="L12" s="209"/>
      <c r="M12" s="10"/>
      <c r="N12" s="65" t="s">
        <v>58</v>
      </c>
      <c r="O12" s="211"/>
      <c r="P12" s="211"/>
      <c r="Q12" s="211"/>
      <c r="R12" s="211"/>
      <c r="S12" s="11"/>
      <c r="T12" s="54" t="s">
        <v>4</v>
      </c>
      <c r="U12" s="19" t="s">
        <v>151</v>
      </c>
      <c r="V12" s="19">
        <v>2</v>
      </c>
      <c r="W12" s="17">
        <v>35176</v>
      </c>
      <c r="X12" s="55">
        <v>3630032204</v>
      </c>
      <c r="Y12" s="7"/>
      <c r="AA12" s="57" t="s">
        <v>20</v>
      </c>
      <c r="AB12" s="21" t="s">
        <v>60</v>
      </c>
      <c r="AC12" s="208" t="s">
        <v>159</v>
      </c>
      <c r="AD12" s="209"/>
      <c r="AE12" s="210"/>
      <c r="AF12" s="10">
        <v>3</v>
      </c>
      <c r="AG12" s="65" t="s">
        <v>58</v>
      </c>
      <c r="AH12" s="211"/>
      <c r="AI12" s="211"/>
      <c r="AJ12" s="211"/>
      <c r="AK12" s="211"/>
    </row>
    <row r="13" spans="1:45" ht="25.5" customHeight="1">
      <c r="A13" s="54" t="s">
        <v>5</v>
      </c>
      <c r="B13" s="19"/>
      <c r="C13" s="19"/>
      <c r="D13" s="17"/>
      <c r="E13" s="55"/>
      <c r="F13" s="7"/>
      <c r="H13" s="54" t="s">
        <v>25</v>
      </c>
      <c r="I13" s="23" t="s">
        <v>60</v>
      </c>
      <c r="J13" s="208"/>
      <c r="K13" s="209"/>
      <c r="L13" s="209"/>
      <c r="M13" s="10"/>
      <c r="N13" s="65" t="s">
        <v>58</v>
      </c>
      <c r="P13" s="212" t="s">
        <v>169</v>
      </c>
      <c r="Q13" s="213"/>
      <c r="R13" s="302">
        <f>COUNTA(J11:L18)</f>
        <v>0</v>
      </c>
      <c r="T13" s="54" t="s">
        <v>5</v>
      </c>
      <c r="U13" s="19" t="s">
        <v>152</v>
      </c>
      <c r="V13" s="19">
        <v>2</v>
      </c>
      <c r="W13" s="17">
        <v>35319</v>
      </c>
      <c r="X13" s="55">
        <v>3630032205</v>
      </c>
      <c r="Y13" s="7"/>
      <c r="AA13" s="54" t="s">
        <v>25</v>
      </c>
      <c r="AB13" s="23" t="s">
        <v>60</v>
      </c>
      <c r="AC13" s="208" t="s">
        <v>149</v>
      </c>
      <c r="AD13" s="209"/>
      <c r="AE13" s="210"/>
      <c r="AF13" s="10">
        <v>3</v>
      </c>
      <c r="AG13" s="65" t="s">
        <v>58</v>
      </c>
      <c r="AI13" s="212" t="s">
        <v>169</v>
      </c>
      <c r="AJ13" s="213"/>
      <c r="AK13" s="202">
        <f>COUNTA(AC11:AE18)</f>
        <v>8</v>
      </c>
      <c r="AR13" s="1" t="s">
        <v>167</v>
      </c>
    </row>
    <row r="14" spans="1:45" ht="25.5" customHeight="1">
      <c r="A14" s="54" t="s">
        <v>6</v>
      </c>
      <c r="B14" s="19"/>
      <c r="C14" s="19"/>
      <c r="D14" s="17"/>
      <c r="E14" s="55"/>
      <c r="F14" s="7"/>
      <c r="H14" s="54" t="s">
        <v>3</v>
      </c>
      <c r="I14" s="23" t="s">
        <v>60</v>
      </c>
      <c r="J14" s="208"/>
      <c r="K14" s="209"/>
      <c r="L14" s="209"/>
      <c r="M14" s="10"/>
      <c r="N14" s="65" t="s">
        <v>58</v>
      </c>
      <c r="P14" s="214"/>
      <c r="Q14" s="215"/>
      <c r="R14" s="301"/>
      <c r="T14" s="54" t="s">
        <v>6</v>
      </c>
      <c r="U14" s="19" t="s">
        <v>153</v>
      </c>
      <c r="V14" s="19">
        <v>2</v>
      </c>
      <c r="W14" s="17">
        <v>35348</v>
      </c>
      <c r="X14" s="55">
        <v>3630032206</v>
      </c>
      <c r="Y14" s="7"/>
      <c r="AA14" s="54" t="s">
        <v>3</v>
      </c>
      <c r="AB14" s="23" t="s">
        <v>60</v>
      </c>
      <c r="AC14" s="208" t="s">
        <v>150</v>
      </c>
      <c r="AD14" s="209"/>
      <c r="AE14" s="210"/>
      <c r="AF14" s="10">
        <v>3</v>
      </c>
      <c r="AG14" s="65" t="s">
        <v>58</v>
      </c>
      <c r="AI14" s="214"/>
      <c r="AJ14" s="215"/>
      <c r="AK14" s="203"/>
      <c r="AR14" s="1" t="s">
        <v>172</v>
      </c>
    </row>
    <row r="15" spans="1:45" ht="25.5" customHeight="1">
      <c r="A15" s="54" t="s">
        <v>7</v>
      </c>
      <c r="B15" s="19"/>
      <c r="C15" s="19"/>
      <c r="D15" s="17"/>
      <c r="E15" s="55"/>
      <c r="F15" s="7"/>
      <c r="H15" s="54" t="s">
        <v>4</v>
      </c>
      <c r="I15" s="23" t="s">
        <v>60</v>
      </c>
      <c r="J15" s="208"/>
      <c r="K15" s="209"/>
      <c r="L15" s="209"/>
      <c r="M15" s="10"/>
      <c r="N15" s="65" t="s">
        <v>58</v>
      </c>
      <c r="P15" s="216"/>
      <c r="Q15" s="217"/>
      <c r="R15" s="9" t="s">
        <v>26</v>
      </c>
      <c r="T15" s="54" t="s">
        <v>7</v>
      </c>
      <c r="U15" s="19" t="s">
        <v>154</v>
      </c>
      <c r="V15" s="19">
        <v>2</v>
      </c>
      <c r="W15" s="17">
        <v>35237</v>
      </c>
      <c r="X15" s="55">
        <v>3630032207</v>
      </c>
      <c r="Y15" s="7"/>
      <c r="AA15" s="54" t="s">
        <v>4</v>
      </c>
      <c r="AB15" s="23" t="s">
        <v>60</v>
      </c>
      <c r="AC15" s="208" t="s">
        <v>151</v>
      </c>
      <c r="AD15" s="209"/>
      <c r="AE15" s="210"/>
      <c r="AF15" s="10">
        <v>2</v>
      </c>
      <c r="AG15" s="65" t="s">
        <v>58</v>
      </c>
      <c r="AI15" s="216"/>
      <c r="AJ15" s="217"/>
      <c r="AK15" s="9" t="s">
        <v>26</v>
      </c>
    </row>
    <row r="16" spans="1:45" ht="25.5" customHeight="1">
      <c r="A16" s="54" t="s">
        <v>8</v>
      </c>
      <c r="B16" s="19"/>
      <c r="C16" s="19"/>
      <c r="D16" s="17"/>
      <c r="E16" s="55"/>
      <c r="F16" s="7"/>
      <c r="H16" s="54" t="s">
        <v>5</v>
      </c>
      <c r="I16" s="23" t="s">
        <v>60</v>
      </c>
      <c r="J16" s="208"/>
      <c r="K16" s="209"/>
      <c r="L16" s="209"/>
      <c r="M16" s="10"/>
      <c r="N16" s="65" t="s">
        <v>58</v>
      </c>
      <c r="P16" s="303" t="s">
        <v>44</v>
      </c>
      <c r="Q16" s="219"/>
      <c r="R16" s="300">
        <f>COUNTA(B9:B28)-R13</f>
        <v>0</v>
      </c>
      <c r="T16" s="54" t="s">
        <v>8</v>
      </c>
      <c r="U16" s="19" t="s">
        <v>155</v>
      </c>
      <c r="V16" s="19">
        <v>1</v>
      </c>
      <c r="W16" s="17">
        <v>35650</v>
      </c>
      <c r="X16" s="55">
        <v>3630032208</v>
      </c>
      <c r="Y16" s="7"/>
      <c r="AA16" s="54" t="s">
        <v>5</v>
      </c>
      <c r="AB16" s="23" t="s">
        <v>60</v>
      </c>
      <c r="AC16" s="208" t="s">
        <v>152</v>
      </c>
      <c r="AD16" s="209"/>
      <c r="AE16" s="210"/>
      <c r="AF16" s="10">
        <v>2</v>
      </c>
      <c r="AG16" s="65" t="s">
        <v>58</v>
      </c>
      <c r="AI16" s="218" t="s">
        <v>44</v>
      </c>
      <c r="AJ16" s="219"/>
      <c r="AK16" s="204">
        <f>COUNTA(U9:U28)-AK13</f>
        <v>0</v>
      </c>
    </row>
    <row r="17" spans="1:37" ht="25.5" customHeight="1">
      <c r="A17" s="54" t="s">
        <v>9</v>
      </c>
      <c r="B17" s="19"/>
      <c r="C17" s="19"/>
      <c r="D17" s="17"/>
      <c r="E17" s="55"/>
      <c r="F17" s="7"/>
      <c r="H17" s="54" t="s">
        <v>6</v>
      </c>
      <c r="I17" s="23" t="s">
        <v>60</v>
      </c>
      <c r="J17" s="208"/>
      <c r="K17" s="209"/>
      <c r="L17" s="209"/>
      <c r="M17" s="10"/>
      <c r="N17" s="65" t="s">
        <v>58</v>
      </c>
      <c r="P17" s="214"/>
      <c r="Q17" s="215"/>
      <c r="R17" s="301"/>
      <c r="T17" s="54" t="s">
        <v>9</v>
      </c>
      <c r="U17" s="19"/>
      <c r="V17" s="19"/>
      <c r="W17" s="17"/>
      <c r="X17" s="55"/>
      <c r="Y17" s="7"/>
      <c r="AA17" s="54" t="s">
        <v>6</v>
      </c>
      <c r="AB17" s="23" t="s">
        <v>60</v>
      </c>
      <c r="AC17" s="208" t="s">
        <v>153</v>
      </c>
      <c r="AD17" s="209"/>
      <c r="AE17" s="210"/>
      <c r="AF17" s="10">
        <v>2</v>
      </c>
      <c r="AG17" s="65" t="s">
        <v>58</v>
      </c>
      <c r="AI17" s="214"/>
      <c r="AJ17" s="215"/>
      <c r="AK17" s="203"/>
    </row>
    <row r="18" spans="1:37" ht="25.5" customHeight="1" thickBot="1">
      <c r="A18" s="54" t="s">
        <v>43</v>
      </c>
      <c r="B18" s="19"/>
      <c r="C18" s="19"/>
      <c r="D18" s="17"/>
      <c r="E18" s="55"/>
      <c r="F18" s="7"/>
      <c r="H18" s="66" t="s">
        <v>7</v>
      </c>
      <c r="I18" s="44" t="s">
        <v>60</v>
      </c>
      <c r="J18" s="222"/>
      <c r="K18" s="223"/>
      <c r="L18" s="223"/>
      <c r="M18" s="67"/>
      <c r="N18" s="68" t="s">
        <v>58</v>
      </c>
      <c r="P18" s="220"/>
      <c r="Q18" s="221"/>
      <c r="R18" s="8" t="s">
        <v>26</v>
      </c>
      <c r="T18" s="54" t="s">
        <v>43</v>
      </c>
      <c r="U18" s="19"/>
      <c r="V18" s="19"/>
      <c r="W18" s="17"/>
      <c r="X18" s="55"/>
      <c r="Y18" s="7"/>
      <c r="AA18" s="66" t="s">
        <v>7</v>
      </c>
      <c r="AB18" s="44" t="s">
        <v>60</v>
      </c>
      <c r="AC18" s="222" t="s">
        <v>154</v>
      </c>
      <c r="AD18" s="223"/>
      <c r="AE18" s="224"/>
      <c r="AF18" s="67">
        <v>2</v>
      </c>
      <c r="AG18" s="68" t="s">
        <v>58</v>
      </c>
      <c r="AI18" s="220"/>
      <c r="AJ18" s="221"/>
      <c r="AK18" s="8" t="s">
        <v>26</v>
      </c>
    </row>
    <row r="19" spans="1:37" ht="25.5" customHeight="1" thickBot="1">
      <c r="A19" s="54" t="s">
        <v>10</v>
      </c>
      <c r="B19" s="19"/>
      <c r="C19" s="19"/>
      <c r="D19" s="17"/>
      <c r="E19" s="55"/>
      <c r="F19" s="7"/>
      <c r="H19" s="230" t="s">
        <v>14</v>
      </c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T19" s="54" t="s">
        <v>10</v>
      </c>
      <c r="U19" s="19"/>
      <c r="V19" s="19"/>
      <c r="W19" s="17"/>
      <c r="X19" s="55"/>
      <c r="Y19" s="7"/>
      <c r="AA19" s="230" t="s">
        <v>14</v>
      </c>
      <c r="AB19" s="230"/>
      <c r="AC19" s="230"/>
      <c r="AD19" s="230"/>
      <c r="AE19" s="230"/>
      <c r="AF19" s="230"/>
      <c r="AG19" s="230"/>
      <c r="AH19" s="230"/>
      <c r="AI19" s="230"/>
      <c r="AJ19" s="230"/>
      <c r="AK19" s="230"/>
    </row>
    <row r="20" spans="1:37" ht="25.5" customHeight="1" thickBot="1">
      <c r="A20" s="54" t="s">
        <v>41</v>
      </c>
      <c r="B20" s="19"/>
      <c r="C20" s="19"/>
      <c r="D20" s="17"/>
      <c r="E20" s="55"/>
      <c r="F20" s="7"/>
      <c r="H20" s="231" t="s">
        <v>22</v>
      </c>
      <c r="I20" s="232"/>
      <c r="J20" s="232"/>
      <c r="K20" s="232"/>
      <c r="L20" s="233"/>
      <c r="M20" s="2"/>
      <c r="N20" s="234" t="s">
        <v>23</v>
      </c>
      <c r="O20" s="235"/>
      <c r="P20" s="235"/>
      <c r="Q20" s="235"/>
      <c r="R20" s="236"/>
      <c r="T20" s="54" t="s">
        <v>41</v>
      </c>
      <c r="U20" s="19"/>
      <c r="V20" s="19"/>
      <c r="W20" s="17"/>
      <c r="X20" s="55"/>
      <c r="Y20" s="7"/>
      <c r="AA20" s="231" t="s">
        <v>22</v>
      </c>
      <c r="AB20" s="232"/>
      <c r="AC20" s="232"/>
      <c r="AD20" s="232"/>
      <c r="AE20" s="233"/>
      <c r="AF20" s="2"/>
      <c r="AG20" s="234" t="s">
        <v>23</v>
      </c>
      <c r="AH20" s="235"/>
      <c r="AI20" s="235"/>
      <c r="AJ20" s="235"/>
      <c r="AK20" s="236"/>
    </row>
    <row r="21" spans="1:37" ht="25.5" customHeight="1" thickBot="1">
      <c r="A21" s="118" t="s">
        <v>42</v>
      </c>
      <c r="B21" s="120"/>
      <c r="C21" s="120"/>
      <c r="D21" s="121"/>
      <c r="E21" s="122"/>
      <c r="F21" s="7"/>
      <c r="H21" s="117" t="s">
        <v>16</v>
      </c>
      <c r="I21" s="205" t="s">
        <v>15</v>
      </c>
      <c r="J21" s="207"/>
      <c r="K21" s="205" t="s">
        <v>11</v>
      </c>
      <c r="L21" s="206"/>
      <c r="N21" s="117" t="s">
        <v>16</v>
      </c>
      <c r="O21" s="205" t="s">
        <v>15</v>
      </c>
      <c r="P21" s="207"/>
      <c r="Q21" s="205" t="s">
        <v>11</v>
      </c>
      <c r="R21" s="206"/>
      <c r="T21" s="118" t="s">
        <v>42</v>
      </c>
      <c r="U21" s="120"/>
      <c r="V21" s="120"/>
      <c r="W21" s="121"/>
      <c r="X21" s="122"/>
      <c r="Y21" s="7"/>
      <c r="AA21" s="117" t="s">
        <v>16</v>
      </c>
      <c r="AB21" s="205" t="s">
        <v>15</v>
      </c>
      <c r="AC21" s="207"/>
      <c r="AD21" s="205" t="s">
        <v>11</v>
      </c>
      <c r="AE21" s="206"/>
      <c r="AG21" s="117" t="s">
        <v>16</v>
      </c>
      <c r="AH21" s="205" t="s">
        <v>15</v>
      </c>
      <c r="AI21" s="207"/>
      <c r="AJ21" s="205" t="s">
        <v>11</v>
      </c>
      <c r="AK21" s="206"/>
    </row>
    <row r="22" spans="1:37" ht="25.5" customHeight="1" thickTop="1">
      <c r="A22" s="119" t="s">
        <v>36</v>
      </c>
      <c r="B22" s="20"/>
      <c r="C22" s="20"/>
      <c r="D22" s="25"/>
      <c r="E22" s="58"/>
      <c r="F22" s="7"/>
      <c r="H22" s="57" t="s">
        <v>17</v>
      </c>
      <c r="I22" s="123"/>
      <c r="J22" s="124"/>
      <c r="K22" s="49"/>
      <c r="L22" s="84"/>
      <c r="N22" s="226" t="s">
        <v>24</v>
      </c>
      <c r="O22" s="115"/>
      <c r="P22" s="116"/>
      <c r="Q22" s="85"/>
      <c r="R22" s="86"/>
      <c r="T22" s="119" t="s">
        <v>36</v>
      </c>
      <c r="U22" s="20"/>
      <c r="V22" s="20"/>
      <c r="W22" s="25"/>
      <c r="X22" s="58"/>
      <c r="Y22" s="7"/>
      <c r="AA22" s="57" t="s">
        <v>17</v>
      </c>
      <c r="AB22" s="21" t="s">
        <v>168</v>
      </c>
      <c r="AC22" s="22">
        <v>1</v>
      </c>
      <c r="AD22" s="49"/>
      <c r="AE22" s="84"/>
      <c r="AG22" s="226" t="s">
        <v>24</v>
      </c>
      <c r="AH22" s="87" t="s">
        <v>168</v>
      </c>
      <c r="AI22" s="88">
        <v>1</v>
      </c>
      <c r="AJ22" s="85" t="s">
        <v>171</v>
      </c>
      <c r="AK22" s="86"/>
    </row>
    <row r="23" spans="1:37" ht="25.5" customHeight="1">
      <c r="A23" s="59" t="s">
        <v>34</v>
      </c>
      <c r="B23" s="19"/>
      <c r="C23" s="19"/>
      <c r="D23" s="25"/>
      <c r="E23" s="58"/>
      <c r="F23" s="7"/>
      <c r="H23" s="54" t="s">
        <v>18</v>
      </c>
      <c r="I23" s="130"/>
      <c r="J23" s="131"/>
      <c r="K23" s="45"/>
      <c r="L23" s="71"/>
      <c r="N23" s="226"/>
      <c r="O23" s="138"/>
      <c r="P23" s="139"/>
      <c r="Q23" s="47"/>
      <c r="R23" s="75"/>
      <c r="T23" s="59" t="s">
        <v>34</v>
      </c>
      <c r="U23" s="19"/>
      <c r="V23" s="19"/>
      <c r="W23" s="25"/>
      <c r="X23" s="58"/>
      <c r="Y23" s="7"/>
      <c r="AA23" s="54" t="s">
        <v>18</v>
      </c>
      <c r="AB23" s="23" t="s">
        <v>168</v>
      </c>
      <c r="AC23" s="24">
        <v>2</v>
      </c>
      <c r="AD23" s="50"/>
      <c r="AE23" s="71" t="s">
        <v>167</v>
      </c>
      <c r="AG23" s="226"/>
      <c r="AH23" s="15" t="s">
        <v>168</v>
      </c>
      <c r="AI23" s="16">
        <v>2</v>
      </c>
      <c r="AJ23" s="47" t="s">
        <v>171</v>
      </c>
      <c r="AK23" s="75" t="s">
        <v>167</v>
      </c>
    </row>
    <row r="24" spans="1:37" ht="25.5" customHeight="1">
      <c r="A24" s="59" t="s">
        <v>35</v>
      </c>
      <c r="B24" s="19"/>
      <c r="C24" s="19"/>
      <c r="D24" s="17"/>
      <c r="E24" s="55"/>
      <c r="F24" s="7"/>
      <c r="H24" s="54" t="s">
        <v>3</v>
      </c>
      <c r="I24" s="130"/>
      <c r="J24" s="131"/>
      <c r="K24" s="45"/>
      <c r="L24" s="71"/>
      <c r="N24" s="239" t="s">
        <v>28</v>
      </c>
      <c r="O24" s="140"/>
      <c r="P24" s="141"/>
      <c r="Q24" s="48"/>
      <c r="R24" s="76"/>
      <c r="T24" s="59" t="s">
        <v>35</v>
      </c>
      <c r="U24" s="19"/>
      <c r="V24" s="19"/>
      <c r="W24" s="17"/>
      <c r="X24" s="55"/>
      <c r="Y24" s="7"/>
      <c r="AA24" s="54" t="s">
        <v>3</v>
      </c>
      <c r="AB24" s="23" t="s">
        <v>168</v>
      </c>
      <c r="AC24" s="24">
        <v>3</v>
      </c>
      <c r="AD24" s="52"/>
      <c r="AE24" s="71"/>
      <c r="AG24" s="239" t="s">
        <v>28</v>
      </c>
      <c r="AH24" s="13" t="s">
        <v>168</v>
      </c>
      <c r="AI24" s="14">
        <v>3</v>
      </c>
      <c r="AJ24" s="48"/>
      <c r="AK24" s="76"/>
    </row>
    <row r="25" spans="1:37" ht="25.5" customHeight="1">
      <c r="A25" s="59" t="s">
        <v>37</v>
      </c>
      <c r="B25" s="19"/>
      <c r="C25" s="19"/>
      <c r="D25" s="19"/>
      <c r="E25" s="60"/>
      <c r="F25" s="7"/>
      <c r="H25" s="54" t="s">
        <v>4</v>
      </c>
      <c r="I25" s="130"/>
      <c r="J25" s="131"/>
      <c r="K25" s="45"/>
      <c r="L25" s="71"/>
      <c r="N25" s="239"/>
      <c r="O25" s="138"/>
      <c r="P25" s="139"/>
      <c r="Q25" s="49"/>
      <c r="R25" s="77"/>
      <c r="T25" s="59" t="s">
        <v>37</v>
      </c>
      <c r="U25" s="19"/>
      <c r="V25" s="19"/>
      <c r="W25" s="19"/>
      <c r="X25" s="60"/>
      <c r="Y25" s="7"/>
      <c r="AA25" s="54" t="s">
        <v>4</v>
      </c>
      <c r="AB25" s="23" t="s">
        <v>168</v>
      </c>
      <c r="AC25" s="24">
        <v>4</v>
      </c>
      <c r="AD25" s="52"/>
      <c r="AE25" s="71"/>
      <c r="AG25" s="239"/>
      <c r="AH25" s="15" t="s">
        <v>168</v>
      </c>
      <c r="AI25" s="16">
        <v>4</v>
      </c>
      <c r="AJ25" s="49"/>
      <c r="AK25" s="77"/>
    </row>
    <row r="26" spans="1:37" ht="25.5" customHeight="1">
      <c r="A26" s="59" t="s">
        <v>38</v>
      </c>
      <c r="B26" s="19"/>
      <c r="C26" s="19"/>
      <c r="D26" s="19"/>
      <c r="E26" s="60"/>
      <c r="F26" s="7"/>
      <c r="H26" s="54" t="s">
        <v>5</v>
      </c>
      <c r="I26" s="130"/>
      <c r="J26" s="131"/>
      <c r="K26" s="45"/>
      <c r="L26" s="71"/>
      <c r="N26" s="239" t="s">
        <v>3</v>
      </c>
      <c r="O26" s="140"/>
      <c r="P26" s="141"/>
      <c r="Q26" s="46"/>
      <c r="R26" s="74"/>
      <c r="T26" s="59" t="s">
        <v>38</v>
      </c>
      <c r="U26" s="19"/>
      <c r="V26" s="19"/>
      <c r="W26" s="19"/>
      <c r="X26" s="60"/>
      <c r="Y26" s="7"/>
      <c r="AA26" s="54" t="s">
        <v>5</v>
      </c>
      <c r="AB26" s="23" t="s">
        <v>168</v>
      </c>
      <c r="AC26" s="24">
        <v>5</v>
      </c>
      <c r="AD26" s="52"/>
      <c r="AE26" s="71" t="s">
        <v>167</v>
      </c>
      <c r="AG26" s="239" t="s">
        <v>3</v>
      </c>
      <c r="AH26" s="13" t="s">
        <v>168</v>
      </c>
      <c r="AI26" s="14">
        <v>5</v>
      </c>
      <c r="AJ26" s="46"/>
      <c r="AK26" s="74" t="s">
        <v>167</v>
      </c>
    </row>
    <row r="27" spans="1:37" ht="25.5" customHeight="1" thickBot="1">
      <c r="A27" s="59" t="s">
        <v>39</v>
      </c>
      <c r="B27" s="19"/>
      <c r="C27" s="19"/>
      <c r="D27" s="19"/>
      <c r="E27" s="60"/>
      <c r="F27" s="7"/>
      <c r="H27" s="56" t="s">
        <v>6</v>
      </c>
      <c r="I27" s="132"/>
      <c r="J27" s="133"/>
      <c r="K27" s="46"/>
      <c r="L27" s="98"/>
      <c r="N27" s="239"/>
      <c r="O27" s="138"/>
      <c r="P27" s="139"/>
      <c r="Q27" s="47"/>
      <c r="R27" s="75"/>
      <c r="T27" s="59" t="s">
        <v>39</v>
      </c>
      <c r="U27" s="19"/>
      <c r="V27" s="19"/>
      <c r="W27" s="19"/>
      <c r="X27" s="60"/>
      <c r="Y27" s="7"/>
      <c r="AA27" s="54" t="s">
        <v>6</v>
      </c>
      <c r="AB27" s="23" t="s">
        <v>168</v>
      </c>
      <c r="AC27" s="24">
        <v>6</v>
      </c>
      <c r="AD27" s="52"/>
      <c r="AE27" s="71"/>
      <c r="AG27" s="239"/>
      <c r="AH27" s="15" t="s">
        <v>168</v>
      </c>
      <c r="AI27" s="16">
        <v>6</v>
      </c>
      <c r="AJ27" s="47"/>
      <c r="AK27" s="75"/>
    </row>
    <row r="28" spans="1:37" ht="25.5" customHeight="1" thickBot="1">
      <c r="A28" s="61" t="s">
        <v>40</v>
      </c>
      <c r="B28" s="62"/>
      <c r="C28" s="62"/>
      <c r="D28" s="62"/>
      <c r="E28" s="63"/>
      <c r="F28" s="7"/>
      <c r="H28" s="99" t="s">
        <v>7</v>
      </c>
      <c r="I28" s="134"/>
      <c r="J28" s="135"/>
      <c r="K28" s="100"/>
      <c r="L28" s="101"/>
      <c r="N28" s="239" t="s">
        <v>4</v>
      </c>
      <c r="O28" s="140"/>
      <c r="P28" s="141"/>
      <c r="Q28" s="48"/>
      <c r="R28" s="76"/>
      <c r="T28" s="61" t="s">
        <v>40</v>
      </c>
      <c r="U28" s="62"/>
      <c r="V28" s="62"/>
      <c r="W28" s="62"/>
      <c r="X28" s="63"/>
      <c r="Y28" s="7"/>
      <c r="AA28" s="54" t="s">
        <v>7</v>
      </c>
      <c r="AB28" s="23"/>
      <c r="AC28" s="24"/>
      <c r="AD28" s="52"/>
      <c r="AE28" s="71"/>
      <c r="AG28" s="239" t="s">
        <v>4</v>
      </c>
      <c r="AH28" s="13" t="s">
        <v>168</v>
      </c>
      <c r="AI28" s="14">
        <v>7</v>
      </c>
      <c r="AJ28" s="48"/>
      <c r="AK28" s="76"/>
    </row>
    <row r="29" spans="1:37" ht="25.5" customHeight="1">
      <c r="A29" s="7"/>
      <c r="B29" s="53"/>
      <c r="C29" s="238"/>
      <c r="D29" s="238"/>
      <c r="E29" s="238"/>
      <c r="F29" s="7"/>
      <c r="H29" s="54" t="s">
        <v>8</v>
      </c>
      <c r="I29" s="130"/>
      <c r="J29" s="131"/>
      <c r="K29" s="45"/>
      <c r="L29" s="71"/>
      <c r="N29" s="239"/>
      <c r="O29" s="138"/>
      <c r="P29" s="139"/>
      <c r="Q29" s="49"/>
      <c r="R29" s="77"/>
      <c r="T29" s="7"/>
      <c r="U29" s="53"/>
      <c r="V29" s="238"/>
      <c r="W29" s="238"/>
      <c r="X29" s="238"/>
      <c r="Y29" s="7"/>
      <c r="AA29" s="54" t="s">
        <v>8</v>
      </c>
      <c r="AB29" s="23"/>
      <c r="AC29" s="24"/>
      <c r="AD29" s="52"/>
      <c r="AE29" s="71"/>
      <c r="AG29" s="239"/>
      <c r="AH29" s="15" t="s">
        <v>168</v>
      </c>
      <c r="AI29" s="16">
        <v>8</v>
      </c>
      <c r="AJ29" s="49"/>
      <c r="AK29" s="77"/>
    </row>
    <row r="30" spans="1:37" ht="25.5" customHeight="1">
      <c r="A30" s="240" t="s">
        <v>170</v>
      </c>
      <c r="B30" s="240"/>
      <c r="C30" s="240"/>
      <c r="D30" s="240"/>
      <c r="E30" s="240"/>
      <c r="F30" s="240"/>
      <c r="G30" s="241"/>
      <c r="H30" s="54" t="s">
        <v>9</v>
      </c>
      <c r="I30" s="130"/>
      <c r="J30" s="131"/>
      <c r="K30" s="45"/>
      <c r="L30" s="71"/>
      <c r="N30" s="239" t="s">
        <v>5</v>
      </c>
      <c r="O30" s="140"/>
      <c r="P30" s="141"/>
      <c r="Q30" s="46"/>
      <c r="R30" s="74"/>
      <c r="T30" s="240" t="s">
        <v>170</v>
      </c>
      <c r="U30" s="240"/>
      <c r="V30" s="240"/>
      <c r="W30" s="240"/>
      <c r="X30" s="240"/>
      <c r="Y30" s="240"/>
      <c r="AA30" s="54" t="s">
        <v>9</v>
      </c>
      <c r="AB30" s="23"/>
      <c r="AC30" s="24"/>
      <c r="AD30" s="52"/>
      <c r="AE30" s="71"/>
      <c r="AG30" s="239" t="s">
        <v>5</v>
      </c>
      <c r="AH30" s="13"/>
      <c r="AI30" s="14"/>
      <c r="AJ30" s="46"/>
      <c r="AK30" s="74"/>
    </row>
    <row r="31" spans="1:37" ht="25.5" customHeight="1">
      <c r="A31" s="240"/>
      <c r="B31" s="240"/>
      <c r="C31" s="240"/>
      <c r="D31" s="240"/>
      <c r="E31" s="240"/>
      <c r="F31" s="240"/>
      <c r="G31" s="241"/>
      <c r="H31" s="54" t="s">
        <v>29</v>
      </c>
      <c r="I31" s="130"/>
      <c r="J31" s="131"/>
      <c r="K31" s="45"/>
      <c r="L31" s="71"/>
      <c r="N31" s="239"/>
      <c r="O31" s="138"/>
      <c r="P31" s="139"/>
      <c r="Q31" s="47"/>
      <c r="R31" s="75"/>
      <c r="T31" s="240"/>
      <c r="U31" s="240"/>
      <c r="V31" s="240"/>
      <c r="W31" s="240"/>
      <c r="X31" s="240"/>
      <c r="Y31" s="240"/>
      <c r="AA31" s="54" t="s">
        <v>29</v>
      </c>
      <c r="AB31" s="23"/>
      <c r="AC31" s="24"/>
      <c r="AD31" s="52"/>
      <c r="AE31" s="71"/>
      <c r="AG31" s="239"/>
      <c r="AH31" s="15"/>
      <c r="AI31" s="16"/>
      <c r="AJ31" s="47"/>
      <c r="AK31" s="75"/>
    </row>
    <row r="32" spans="1:37" ht="25.5" customHeight="1">
      <c r="A32" s="4"/>
      <c r="B32" s="4"/>
      <c r="C32" s="4"/>
      <c r="D32" s="4"/>
      <c r="E32" s="4"/>
      <c r="F32" s="4"/>
      <c r="H32" s="54" t="s">
        <v>30</v>
      </c>
      <c r="I32" s="130"/>
      <c r="J32" s="131"/>
      <c r="K32" s="45"/>
      <c r="L32" s="71"/>
      <c r="N32" s="239" t="s">
        <v>6</v>
      </c>
      <c r="O32" s="140"/>
      <c r="P32" s="141"/>
      <c r="Q32" s="48"/>
      <c r="R32" s="76"/>
      <c r="T32" s="4"/>
      <c r="U32" s="4"/>
      <c r="V32" s="4"/>
      <c r="W32" s="4"/>
      <c r="X32" s="4"/>
      <c r="Y32" s="4"/>
      <c r="AA32" s="54" t="s">
        <v>30</v>
      </c>
      <c r="AB32" s="23"/>
      <c r="AC32" s="24"/>
      <c r="AD32" s="52"/>
      <c r="AE32" s="71"/>
      <c r="AG32" s="239" t="s">
        <v>6</v>
      </c>
      <c r="AH32" s="13"/>
      <c r="AI32" s="14"/>
      <c r="AJ32" s="48"/>
      <c r="AK32" s="76"/>
    </row>
    <row r="33" spans="1:38" ht="25.5" customHeight="1" thickBot="1">
      <c r="A33" s="3"/>
      <c r="B33" s="3"/>
      <c r="C33" s="3"/>
      <c r="D33" s="3"/>
      <c r="E33" s="3"/>
      <c r="F33" s="3"/>
      <c r="H33" s="54" t="s">
        <v>31</v>
      </c>
      <c r="I33" s="130"/>
      <c r="J33" s="131"/>
      <c r="K33" s="45"/>
      <c r="L33" s="71"/>
      <c r="N33" s="228"/>
      <c r="O33" s="142"/>
      <c r="P33" s="143"/>
      <c r="Q33" s="85"/>
      <c r="R33" s="86"/>
      <c r="T33" s="3"/>
      <c r="U33" s="3"/>
      <c r="V33" s="3"/>
      <c r="W33" s="3"/>
      <c r="X33" s="3"/>
      <c r="Y33" s="3"/>
      <c r="AA33" s="54" t="s">
        <v>31</v>
      </c>
      <c r="AB33" s="23"/>
      <c r="AC33" s="24"/>
      <c r="AD33" s="52"/>
      <c r="AE33" s="71"/>
      <c r="AG33" s="239"/>
      <c r="AH33" s="15"/>
      <c r="AI33" s="16"/>
      <c r="AJ33" s="49"/>
      <c r="AK33" s="77"/>
    </row>
    <row r="34" spans="1:38" ht="25.5" customHeight="1">
      <c r="A34" s="242"/>
      <c r="B34" s="242"/>
      <c r="C34" s="242"/>
      <c r="D34" s="242"/>
      <c r="E34" s="242"/>
      <c r="F34" s="3"/>
      <c r="H34" s="54" t="s">
        <v>32</v>
      </c>
      <c r="I34" s="130"/>
      <c r="J34" s="131"/>
      <c r="K34" s="45"/>
      <c r="L34" s="71"/>
      <c r="N34" s="304" t="s">
        <v>7</v>
      </c>
      <c r="O34" s="144"/>
      <c r="P34" s="145"/>
      <c r="Q34" s="104"/>
      <c r="R34" s="105"/>
      <c r="T34" s="242"/>
      <c r="U34" s="242"/>
      <c r="V34" s="242"/>
      <c r="W34" s="242"/>
      <c r="X34" s="242"/>
      <c r="Y34" s="3"/>
      <c r="AA34" s="54" t="s">
        <v>32</v>
      </c>
      <c r="AB34" s="52"/>
      <c r="AC34" s="51"/>
      <c r="AD34" s="45"/>
      <c r="AE34" s="71"/>
      <c r="AG34" s="304" t="s">
        <v>7</v>
      </c>
      <c r="AH34" s="102"/>
      <c r="AI34" s="103"/>
      <c r="AJ34" s="104"/>
      <c r="AK34" s="105"/>
    </row>
    <row r="35" spans="1:38" ht="25.5" customHeight="1">
      <c r="A35" s="242"/>
      <c r="B35" s="242"/>
      <c r="C35" s="242"/>
      <c r="D35" s="242"/>
      <c r="E35" s="242"/>
      <c r="F35" s="3"/>
      <c r="H35" s="54" t="s">
        <v>33</v>
      </c>
      <c r="I35" s="130"/>
      <c r="J35" s="131"/>
      <c r="K35" s="45"/>
      <c r="L35" s="71"/>
      <c r="N35" s="239"/>
      <c r="O35" s="138"/>
      <c r="P35" s="139"/>
      <c r="Q35" s="47"/>
      <c r="R35" s="75"/>
      <c r="T35" s="242"/>
      <c r="U35" s="242"/>
      <c r="V35" s="242"/>
      <c r="W35" s="242"/>
      <c r="X35" s="242"/>
      <c r="Y35" s="3"/>
      <c r="AA35" s="54" t="s">
        <v>33</v>
      </c>
      <c r="AB35" s="52"/>
      <c r="AC35" s="51"/>
      <c r="AD35" s="45"/>
      <c r="AE35" s="71"/>
      <c r="AG35" s="239"/>
      <c r="AH35" s="92"/>
      <c r="AI35" s="93"/>
      <c r="AJ35" s="47"/>
      <c r="AK35" s="75"/>
    </row>
    <row r="36" spans="1:38" ht="25.5" customHeight="1">
      <c r="A36" s="3"/>
      <c r="B36" s="3"/>
      <c r="C36" s="3"/>
      <c r="D36" s="3"/>
      <c r="E36" s="3"/>
      <c r="F36" s="3"/>
      <c r="H36" s="54" t="s">
        <v>34</v>
      </c>
      <c r="I36" s="130"/>
      <c r="J36" s="131"/>
      <c r="K36" s="45"/>
      <c r="L36" s="71"/>
      <c r="N36" s="228" t="s">
        <v>174</v>
      </c>
      <c r="O36" s="140"/>
      <c r="P36" s="141"/>
      <c r="Q36" s="48"/>
      <c r="R36" s="76"/>
      <c r="T36" s="3"/>
      <c r="U36" s="3"/>
      <c r="V36" s="3"/>
      <c r="W36" s="3"/>
      <c r="X36" s="3"/>
      <c r="Y36" s="3"/>
      <c r="AA36" s="54" t="s">
        <v>34</v>
      </c>
      <c r="AB36" s="52"/>
      <c r="AC36" s="51"/>
      <c r="AD36" s="45"/>
      <c r="AE36" s="71"/>
      <c r="AG36" s="228" t="s">
        <v>174</v>
      </c>
      <c r="AH36" s="94"/>
      <c r="AI36" s="95"/>
      <c r="AJ36" s="48"/>
      <c r="AK36" s="76"/>
    </row>
    <row r="37" spans="1:38" ht="25.5" customHeight="1">
      <c r="A37" s="3"/>
      <c r="B37" s="3"/>
      <c r="C37" s="3"/>
      <c r="D37" s="3"/>
      <c r="E37" s="3"/>
      <c r="F37" s="3"/>
      <c r="H37" s="54" t="s">
        <v>35</v>
      </c>
      <c r="I37" s="130"/>
      <c r="J37" s="131"/>
      <c r="K37" s="45"/>
      <c r="L37" s="71"/>
      <c r="N37" s="229"/>
      <c r="O37" s="138"/>
      <c r="P37" s="139"/>
      <c r="Q37" s="47"/>
      <c r="R37" s="75"/>
      <c r="T37" s="3"/>
      <c r="U37" s="3"/>
      <c r="V37" s="3"/>
      <c r="W37" s="3"/>
      <c r="X37" s="3"/>
      <c r="Y37" s="3"/>
      <c r="AA37" s="54" t="s">
        <v>35</v>
      </c>
      <c r="AB37" s="52"/>
      <c r="AC37" s="51"/>
      <c r="AD37" s="45"/>
      <c r="AE37" s="71"/>
      <c r="AG37" s="229"/>
      <c r="AH37" s="92"/>
      <c r="AI37" s="93"/>
      <c r="AJ37" s="47"/>
      <c r="AK37" s="75"/>
    </row>
    <row r="38" spans="1:38" ht="25.5" customHeight="1">
      <c r="H38" s="54" t="s">
        <v>37</v>
      </c>
      <c r="I38" s="130"/>
      <c r="J38" s="131"/>
      <c r="K38" s="45"/>
      <c r="L38" s="71"/>
      <c r="N38" s="226" t="s">
        <v>175</v>
      </c>
      <c r="O38" s="115"/>
      <c r="P38" s="116"/>
      <c r="Q38" s="127"/>
      <c r="R38" s="128"/>
      <c r="AA38" s="54" t="s">
        <v>37</v>
      </c>
      <c r="AB38" s="52"/>
      <c r="AC38" s="51"/>
      <c r="AD38" s="45"/>
      <c r="AE38" s="71"/>
      <c r="AG38" s="226" t="s">
        <v>175</v>
      </c>
      <c r="AH38" s="125"/>
      <c r="AI38" s="126"/>
      <c r="AJ38" s="127"/>
      <c r="AK38" s="128"/>
    </row>
    <row r="39" spans="1:38" ht="25.5" customHeight="1" thickBot="1">
      <c r="H39" s="66" t="s">
        <v>173</v>
      </c>
      <c r="I39" s="136"/>
      <c r="J39" s="137"/>
      <c r="K39" s="72"/>
      <c r="L39" s="73"/>
      <c r="N39" s="227"/>
      <c r="O39" s="146"/>
      <c r="P39" s="147"/>
      <c r="Q39" s="78"/>
      <c r="R39" s="79"/>
      <c r="AA39" s="66" t="s">
        <v>173</v>
      </c>
      <c r="AB39" s="80"/>
      <c r="AC39" s="91"/>
      <c r="AD39" s="72"/>
      <c r="AE39" s="73"/>
      <c r="AG39" s="227"/>
      <c r="AH39" s="96"/>
      <c r="AI39" s="97"/>
      <c r="AJ39" s="78"/>
      <c r="AK39" s="79"/>
    </row>
    <row r="40" spans="1:38" ht="11.25" customHeight="1">
      <c r="A40" s="237"/>
      <c r="B40" s="237"/>
      <c r="H40" s="69"/>
      <c r="I40" s="5"/>
      <c r="J40" s="5"/>
      <c r="K40" s="238"/>
      <c r="L40" s="238"/>
      <c r="N40" s="70"/>
      <c r="O40" s="5"/>
      <c r="P40" s="5"/>
      <c r="Q40" s="5"/>
      <c r="R40" s="7"/>
      <c r="T40" s="237"/>
      <c r="U40" s="237"/>
      <c r="AA40" s="69"/>
      <c r="AB40" s="5"/>
      <c r="AC40" s="5"/>
      <c r="AD40" s="238"/>
      <c r="AE40" s="238"/>
      <c r="AG40" s="70"/>
      <c r="AH40" s="5"/>
      <c r="AI40" s="5"/>
      <c r="AJ40" s="5"/>
      <c r="AK40" s="7"/>
    </row>
    <row r="41" spans="1:38" ht="18" customHeight="1">
      <c r="A41" s="237"/>
      <c r="B41" s="237"/>
      <c r="D41" s="237" t="s">
        <v>245</v>
      </c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"/>
      <c r="S41" s="2"/>
      <c r="T41" s="237"/>
      <c r="U41" s="237"/>
      <c r="W41" s="237" t="s">
        <v>48</v>
      </c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"/>
      <c r="AL41" s="2"/>
    </row>
    <row r="42" spans="1:38" ht="12.75" customHeight="1">
      <c r="A42" s="18"/>
      <c r="B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2"/>
      <c r="S42" s="2"/>
      <c r="T42" s="18"/>
      <c r="U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2"/>
      <c r="AL42" s="2"/>
    </row>
    <row r="43" spans="1:38" ht="18" customHeight="1">
      <c r="D43" s="2"/>
      <c r="E43" s="2" t="s">
        <v>237</v>
      </c>
      <c r="F43" s="225" t="s">
        <v>238</v>
      </c>
      <c r="G43" s="225"/>
      <c r="H43" s="2"/>
      <c r="I43" s="2" t="s">
        <v>179</v>
      </c>
      <c r="J43" s="2"/>
      <c r="K43" s="2"/>
      <c r="L43" s="2"/>
      <c r="M43" s="2"/>
      <c r="N43" s="2"/>
      <c r="O43" s="2"/>
      <c r="P43" s="2"/>
      <c r="Q43" s="2"/>
      <c r="R43" s="2"/>
      <c r="S43" s="2"/>
      <c r="W43" s="2"/>
      <c r="X43" s="2" t="str">
        <f>E43</f>
        <v>平成２７年</v>
      </c>
      <c r="Y43" s="225" t="s">
        <v>178</v>
      </c>
      <c r="Z43" s="225"/>
      <c r="AA43" s="2"/>
      <c r="AB43" s="2" t="s">
        <v>179</v>
      </c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ht="18" customHeight="1">
      <c r="A44" s="237"/>
      <c r="B44" s="237"/>
      <c r="D44" s="2"/>
      <c r="E44" s="2"/>
      <c r="F44" s="2"/>
      <c r="G44" s="2"/>
      <c r="H44" s="2"/>
      <c r="I44" s="129" t="s">
        <v>180</v>
      </c>
      <c r="J44" s="129"/>
      <c r="K44" s="243"/>
      <c r="L44" s="243"/>
      <c r="M44" s="243"/>
      <c r="N44" s="243"/>
      <c r="O44" s="243"/>
      <c r="P44" s="2"/>
      <c r="Q44" s="18" t="s">
        <v>181</v>
      </c>
      <c r="R44" s="2"/>
      <c r="S44" s="2"/>
      <c r="T44" s="237"/>
      <c r="U44" s="237"/>
      <c r="W44" s="2"/>
      <c r="X44" s="2"/>
      <c r="Y44" s="2"/>
      <c r="Z44" s="2"/>
      <c r="AA44" s="2"/>
      <c r="AB44" s="129" t="s">
        <v>180</v>
      </c>
      <c r="AC44" s="129"/>
      <c r="AD44" s="243"/>
      <c r="AE44" s="243"/>
      <c r="AF44" s="243"/>
      <c r="AG44" s="243"/>
      <c r="AH44" s="243"/>
      <c r="AI44" s="2"/>
      <c r="AJ44" s="18" t="s">
        <v>181</v>
      </c>
      <c r="AK44" s="2"/>
      <c r="AL44" s="2"/>
    </row>
    <row r="45" spans="1:38" s="189" customFormat="1" ht="18" customHeight="1">
      <c r="A45" s="188"/>
      <c r="B45" s="188"/>
      <c r="D45" s="2"/>
      <c r="E45" s="2"/>
      <c r="F45" s="2"/>
      <c r="G45" s="2"/>
      <c r="H45" s="2"/>
      <c r="I45" s="5"/>
      <c r="J45" s="5"/>
      <c r="K45" s="347"/>
      <c r="L45" s="347"/>
      <c r="M45" s="347"/>
      <c r="N45" s="347"/>
      <c r="O45" s="347"/>
      <c r="P45" s="2"/>
      <c r="Q45" s="188"/>
      <c r="R45" s="2"/>
      <c r="S45" s="2"/>
      <c r="T45" s="188"/>
      <c r="U45" s="188"/>
      <c r="W45" s="2"/>
      <c r="X45" s="2"/>
      <c r="Y45" s="2"/>
      <c r="Z45" s="2"/>
      <c r="AA45" s="2"/>
      <c r="AB45" s="5"/>
      <c r="AC45" s="5"/>
      <c r="AD45" s="347"/>
      <c r="AE45" s="347"/>
      <c r="AF45" s="347"/>
      <c r="AG45" s="347"/>
      <c r="AH45" s="347"/>
      <c r="AI45" s="2"/>
      <c r="AJ45" s="188"/>
      <c r="AK45" s="2"/>
      <c r="AL45" s="2"/>
    </row>
    <row r="46" spans="1:38" s="189" customFormat="1" ht="18" customHeight="1">
      <c r="A46" s="188"/>
      <c r="B46" s="188"/>
      <c r="D46" s="237" t="s">
        <v>48</v>
      </c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"/>
      <c r="S46" s="2"/>
      <c r="T46" s="188"/>
      <c r="U46" s="188"/>
      <c r="W46" s="2"/>
      <c r="X46" s="2"/>
      <c r="Y46" s="2"/>
      <c r="Z46" s="2"/>
      <c r="AA46" s="2"/>
      <c r="AB46" s="5"/>
      <c r="AC46" s="5"/>
      <c r="AD46" s="347"/>
      <c r="AE46" s="347"/>
      <c r="AF46" s="347"/>
      <c r="AG46" s="347"/>
      <c r="AH46" s="347"/>
      <c r="AI46" s="2"/>
      <c r="AJ46" s="188"/>
      <c r="AK46" s="2"/>
      <c r="AL46" s="2"/>
    </row>
    <row r="47" spans="1:38" ht="14.25" customHeight="1">
      <c r="Q47" s="18"/>
      <c r="AJ47" s="18"/>
    </row>
    <row r="48" spans="1:38" ht="18" customHeight="1">
      <c r="E48" s="2" t="s">
        <v>237</v>
      </c>
      <c r="F48" s="225" t="s">
        <v>238</v>
      </c>
      <c r="G48" s="225"/>
      <c r="H48" s="2"/>
      <c r="I48" s="2" t="s">
        <v>179</v>
      </c>
      <c r="J48" s="2"/>
      <c r="K48" s="2"/>
      <c r="L48" s="2"/>
      <c r="M48" s="2"/>
      <c r="N48" s="2"/>
      <c r="O48" s="2"/>
      <c r="P48" s="2"/>
      <c r="Q48" s="18"/>
      <c r="X48" s="2" t="str">
        <f>E48</f>
        <v>平成２７年</v>
      </c>
      <c r="Y48" s="225" t="s">
        <v>178</v>
      </c>
      <c r="Z48" s="225"/>
      <c r="AA48" s="2"/>
      <c r="AB48" s="2" t="s">
        <v>179</v>
      </c>
      <c r="AC48" s="2"/>
      <c r="AD48" s="2"/>
      <c r="AE48" s="2"/>
      <c r="AF48" s="2"/>
      <c r="AG48" s="2"/>
      <c r="AH48" s="2"/>
      <c r="AI48" s="2"/>
      <c r="AJ48" s="18"/>
    </row>
    <row r="49" spans="5:36" ht="18" customHeight="1">
      <c r="E49" s="2"/>
      <c r="F49" s="2"/>
      <c r="G49" s="2"/>
      <c r="H49" s="2"/>
      <c r="I49" s="129" t="s">
        <v>182</v>
      </c>
      <c r="J49" s="129"/>
      <c r="K49" s="243"/>
      <c r="L49" s="243"/>
      <c r="M49" s="243"/>
      <c r="N49" s="243"/>
      <c r="O49" s="243"/>
      <c r="P49" s="2"/>
      <c r="Q49" s="18" t="s">
        <v>181</v>
      </c>
      <c r="X49" s="2"/>
      <c r="Y49" s="2"/>
      <c r="Z49" s="2"/>
      <c r="AA49" s="2"/>
      <c r="AB49" s="129" t="s">
        <v>182</v>
      </c>
      <c r="AC49" s="129"/>
      <c r="AD49" s="243"/>
      <c r="AE49" s="243"/>
      <c r="AF49" s="243"/>
      <c r="AG49" s="243"/>
      <c r="AH49" s="243"/>
      <c r="AI49" s="2"/>
      <c r="AJ49" s="18" t="s">
        <v>181</v>
      </c>
    </row>
  </sheetData>
  <mergeCells count="147">
    <mergeCell ref="D5:K5"/>
    <mergeCell ref="H9:I9"/>
    <mergeCell ref="J9:N9"/>
    <mergeCell ref="A1:R1"/>
    <mergeCell ref="G2:H3"/>
    <mergeCell ref="I2:I3"/>
    <mergeCell ref="J2:J3"/>
    <mergeCell ref="K2:L3"/>
    <mergeCell ref="M2:M3"/>
    <mergeCell ref="N2:O3"/>
    <mergeCell ref="P5:P6"/>
    <mergeCell ref="Q5:R6"/>
    <mergeCell ref="P2:P3"/>
    <mergeCell ref="A3:C4"/>
    <mergeCell ref="D3:E4"/>
    <mergeCell ref="A2:B2"/>
    <mergeCell ref="C2:E2"/>
    <mergeCell ref="A5:C5"/>
    <mergeCell ref="H20:L20"/>
    <mergeCell ref="O12:R12"/>
    <mergeCell ref="R16:R17"/>
    <mergeCell ref="J13:L13"/>
    <mergeCell ref="J14:L14"/>
    <mergeCell ref="A7:E7"/>
    <mergeCell ref="H7:N7"/>
    <mergeCell ref="H8:I8"/>
    <mergeCell ref="J8:N8"/>
    <mergeCell ref="J11:L11"/>
    <mergeCell ref="J12:L12"/>
    <mergeCell ref="J17:L17"/>
    <mergeCell ref="J18:L18"/>
    <mergeCell ref="P16:Q18"/>
    <mergeCell ref="H19:R19"/>
    <mergeCell ref="H10:I10"/>
    <mergeCell ref="J10:N10"/>
    <mergeCell ref="O8:R8"/>
    <mergeCell ref="O10:R10"/>
    <mergeCell ref="H11:I11"/>
    <mergeCell ref="T1:AK1"/>
    <mergeCell ref="Q2:R2"/>
    <mergeCell ref="T2:U2"/>
    <mergeCell ref="V2:X2"/>
    <mergeCell ref="Z2:AA3"/>
    <mergeCell ref="N32:N33"/>
    <mergeCell ref="A34:E34"/>
    <mergeCell ref="N38:N39"/>
    <mergeCell ref="N28:N29"/>
    <mergeCell ref="AI2:AI3"/>
    <mergeCell ref="AB2:AB3"/>
    <mergeCell ref="AC2:AC3"/>
    <mergeCell ref="AD2:AE3"/>
    <mergeCell ref="AF2:AF3"/>
    <mergeCell ref="N22:N23"/>
    <mergeCell ref="N26:N27"/>
    <mergeCell ref="N24:N25"/>
    <mergeCell ref="N34:N35"/>
    <mergeCell ref="A35:E35"/>
    <mergeCell ref="N36:N37"/>
    <mergeCell ref="C29:E29"/>
    <mergeCell ref="N30:N31"/>
    <mergeCell ref="J15:L15"/>
    <mergeCell ref="J16:L16"/>
    <mergeCell ref="AG2:AH3"/>
    <mergeCell ref="T5:V5"/>
    <mergeCell ref="W5:AD5"/>
    <mergeCell ref="AI5:AI6"/>
    <mergeCell ref="AJ5:AK6"/>
    <mergeCell ref="T7:X7"/>
    <mergeCell ref="AA7:AG7"/>
    <mergeCell ref="AJ2:AK2"/>
    <mergeCell ref="Q3:R3"/>
    <mergeCell ref="T3:V4"/>
    <mergeCell ref="W3:X4"/>
    <mergeCell ref="AJ3:AK3"/>
    <mergeCell ref="AA10:AB10"/>
    <mergeCell ref="AC10:AG10"/>
    <mergeCell ref="AH10:AK10"/>
    <mergeCell ref="O11:R11"/>
    <mergeCell ref="AA11:AB11"/>
    <mergeCell ref="AC11:AE11"/>
    <mergeCell ref="AH11:AK11"/>
    <mergeCell ref="AA8:AB8"/>
    <mergeCell ref="AC8:AG8"/>
    <mergeCell ref="AH8:AK8"/>
    <mergeCell ref="O9:R9"/>
    <mergeCell ref="AA9:AB9"/>
    <mergeCell ref="AC9:AG9"/>
    <mergeCell ref="AH9:AK9"/>
    <mergeCell ref="AC12:AE12"/>
    <mergeCell ref="AH12:AK12"/>
    <mergeCell ref="P13:Q15"/>
    <mergeCell ref="R13:R14"/>
    <mergeCell ref="AC13:AE13"/>
    <mergeCell ref="AI13:AJ15"/>
    <mergeCell ref="AK13:AK14"/>
    <mergeCell ref="AC14:AE14"/>
    <mergeCell ref="AC15:AE15"/>
    <mergeCell ref="AA19:AK19"/>
    <mergeCell ref="N20:R20"/>
    <mergeCell ref="AA20:AE20"/>
    <mergeCell ref="AG20:AK20"/>
    <mergeCell ref="AC16:AE16"/>
    <mergeCell ref="AI16:AJ18"/>
    <mergeCell ref="AK16:AK17"/>
    <mergeCell ref="AC17:AE17"/>
    <mergeCell ref="AC18:AE18"/>
    <mergeCell ref="I21:J21"/>
    <mergeCell ref="K21:L21"/>
    <mergeCell ref="O21:P21"/>
    <mergeCell ref="Q21:R21"/>
    <mergeCell ref="AJ21:AK21"/>
    <mergeCell ref="AH21:AI21"/>
    <mergeCell ref="AD21:AE21"/>
    <mergeCell ref="AB21:AC21"/>
    <mergeCell ref="AG38:AG39"/>
    <mergeCell ref="AG30:AG31"/>
    <mergeCell ref="AG32:AG33"/>
    <mergeCell ref="T34:X34"/>
    <mergeCell ref="AG34:AG35"/>
    <mergeCell ref="T35:X35"/>
    <mergeCell ref="T30:Y31"/>
    <mergeCell ref="AG36:AG37"/>
    <mergeCell ref="AG22:AG23"/>
    <mergeCell ref="AG24:AG25"/>
    <mergeCell ref="AG26:AG27"/>
    <mergeCell ref="AG28:AG29"/>
    <mergeCell ref="V29:X29"/>
    <mergeCell ref="A30:G31"/>
    <mergeCell ref="K49:O49"/>
    <mergeCell ref="AD49:AH49"/>
    <mergeCell ref="A44:B44"/>
    <mergeCell ref="K44:O44"/>
    <mergeCell ref="T44:U44"/>
    <mergeCell ref="AD44:AH44"/>
    <mergeCell ref="F48:G48"/>
    <mergeCell ref="Y48:Z48"/>
    <mergeCell ref="A41:B41"/>
    <mergeCell ref="D41:Q41"/>
    <mergeCell ref="T41:U41"/>
    <mergeCell ref="W41:AJ41"/>
    <mergeCell ref="F43:G43"/>
    <mergeCell ref="Y43:Z43"/>
    <mergeCell ref="T40:U40"/>
    <mergeCell ref="AD40:AE40"/>
    <mergeCell ref="A40:B40"/>
    <mergeCell ref="K40:L40"/>
    <mergeCell ref="D46:Q46"/>
  </mergeCells>
  <phoneticPr fontId="2"/>
  <dataValidations count="6">
    <dataValidation type="list" allowBlank="1" showInputMessage="1" showErrorMessage="1" sqref="Q22:Q39 AD34:AD39 AJ22:AJ39 K22:K39">
      <formula1>$AR$14</formula1>
    </dataValidation>
    <dataValidation type="list" allowBlank="1" showInputMessage="1" showErrorMessage="1" sqref="R22:R39 AK22:AK39 L22:L39 AE22:AE39">
      <formula1>$AR$13</formula1>
    </dataValidation>
    <dataValidation type="list" allowBlank="1" showInputMessage="1" showErrorMessage="1" sqref="Q3:R3">
      <formula1>$AS$2:$AS$3</formula1>
    </dataValidation>
    <dataValidation type="list" allowBlank="1" showInputMessage="1" showErrorMessage="1" sqref="Q2:R2">
      <formula1>$AR$2:$AR$3</formula1>
    </dataValidation>
    <dataValidation type="list" allowBlank="1" showInputMessage="1" showErrorMessage="1" sqref="O11:R11 AH11:AK11">
      <formula1>$AS$9:$AS$11</formula1>
    </dataValidation>
    <dataValidation type="list" allowBlank="1" showInputMessage="1" showErrorMessage="1" sqref="O9:R10 AH9:AK10">
      <formula1>$AR$9:$AR$10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AB23"/>
  <sheetViews>
    <sheetView topLeftCell="N7" workbookViewId="0">
      <selection activeCell="N14" sqref="N14"/>
    </sheetView>
  </sheetViews>
  <sheetFormatPr defaultRowHeight="13.5"/>
  <cols>
    <col min="1" max="1" width="4.75" style="148" customWidth="1"/>
    <col min="2" max="2" width="3.75" style="148" customWidth="1"/>
    <col min="3" max="3" width="3.375" style="176" bestFit="1" customWidth="1"/>
    <col min="4" max="4" width="10" style="177" customWidth="1"/>
    <col min="5" max="5" width="2.5" style="176" customWidth="1"/>
    <col min="6" max="6" width="10" style="177" customWidth="1"/>
    <col min="7" max="7" width="2.5" style="178" customWidth="1"/>
    <col min="8" max="8" width="1.375" style="178" customWidth="1"/>
    <col min="9" max="9" width="3.875" style="176" customWidth="1"/>
    <col min="10" max="10" width="3.375" style="176" bestFit="1" customWidth="1"/>
    <col min="11" max="11" width="10.125" style="177" customWidth="1"/>
    <col min="12" max="12" width="2.5" style="176" customWidth="1"/>
    <col min="13" max="13" width="10.125" style="177" customWidth="1"/>
    <col min="14" max="14" width="2.5" style="178" customWidth="1"/>
    <col min="15" max="15" width="1.375" style="178" customWidth="1"/>
    <col min="16" max="16" width="3.875" style="148" customWidth="1"/>
    <col min="17" max="17" width="3.375" style="148" customWidth="1"/>
    <col min="18" max="18" width="10" style="148" customWidth="1"/>
    <col min="19" max="19" width="2.5" style="148" customWidth="1"/>
    <col min="20" max="20" width="10" style="148" customWidth="1"/>
    <col min="21" max="21" width="2.5" style="148" customWidth="1"/>
    <col min="22" max="22" width="1.375" style="148" customWidth="1"/>
    <col min="23" max="23" width="3.875" style="148" customWidth="1"/>
    <col min="24" max="24" width="3.375" style="148" customWidth="1"/>
    <col min="25" max="25" width="10" style="148" customWidth="1"/>
    <col min="26" max="26" width="2.5" style="148" customWidth="1"/>
    <col min="27" max="27" width="10" style="148" customWidth="1"/>
    <col min="28" max="28" width="2.5" style="148" customWidth="1"/>
    <col min="29" max="16384" width="9" style="148"/>
  </cols>
  <sheetData>
    <row r="1" spans="2:28" ht="30" customHeight="1">
      <c r="B1" s="330" t="s">
        <v>183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149"/>
      <c r="P1" s="149"/>
      <c r="Q1" s="150" t="s">
        <v>184</v>
      </c>
      <c r="R1" s="344" t="str">
        <f>IF(男子!K2=0,女子!C2,男子!C2)</f>
        <v/>
      </c>
      <c r="S1" s="344"/>
      <c r="T1" s="344"/>
      <c r="U1" s="150" t="s">
        <v>185</v>
      </c>
      <c r="V1" s="149"/>
      <c r="W1" s="149"/>
      <c r="X1" s="149"/>
      <c r="Y1" s="149"/>
      <c r="Z1" s="149"/>
      <c r="AA1" s="149"/>
      <c r="AB1" s="149"/>
    </row>
    <row r="2" spans="2:28" ht="8.25" customHeight="1" thickBot="1"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</row>
    <row r="3" spans="2:28" ht="23.25" customHeight="1">
      <c r="B3" s="186" t="str">
        <f>IF(男子!K2=0,"",男子!K2)</f>
        <v/>
      </c>
      <c r="C3" s="310" t="s">
        <v>186</v>
      </c>
      <c r="D3" s="332" t="str">
        <f>IF(男子!J9=0,"",男子!J9)</f>
        <v/>
      </c>
      <c r="E3" s="151">
        <v>1</v>
      </c>
      <c r="F3" s="152" t="str">
        <f>IF(男子!J12=0,"",男子!J12)</f>
        <v/>
      </c>
      <c r="G3" s="153" t="str">
        <f>IF(男子!M12=0,"",男子!M12)</f>
        <v/>
      </c>
      <c r="H3" s="335"/>
      <c r="I3" s="336"/>
      <c r="J3" s="336"/>
      <c r="K3" s="336"/>
      <c r="L3" s="336"/>
      <c r="M3" s="336"/>
      <c r="N3" s="337"/>
      <c r="O3" s="154"/>
      <c r="P3" s="186" t="str">
        <f>IF(女子!K2=0,"",女子!K2)</f>
        <v/>
      </c>
      <c r="Q3" s="310" t="s">
        <v>186</v>
      </c>
      <c r="R3" s="332" t="str">
        <f>IF(女子!J9=0,"",女子!J9)</f>
        <v/>
      </c>
      <c r="S3" s="151">
        <v>1</v>
      </c>
      <c r="T3" s="152" t="str">
        <f>IF(女子!J12=0,"",女子!J12)</f>
        <v/>
      </c>
      <c r="U3" s="153" t="str">
        <f>IF(女子!M12=0,"",女子!M12)</f>
        <v/>
      </c>
      <c r="V3" s="335"/>
      <c r="W3" s="336"/>
      <c r="X3" s="336"/>
      <c r="Y3" s="336"/>
      <c r="Z3" s="336"/>
      <c r="AA3" s="336"/>
      <c r="AB3" s="337"/>
    </row>
    <row r="4" spans="2:28" ht="23.25" customHeight="1">
      <c r="B4" s="324" t="str">
        <f>IF(男子!K2=0,"",VLOOKUP(抽選作業用!E1,抽選作業用!Z4:AC41,4))</f>
        <v/>
      </c>
      <c r="C4" s="311"/>
      <c r="D4" s="333"/>
      <c r="E4" s="155">
        <v>2</v>
      </c>
      <c r="F4" s="156" t="str">
        <f>IF(男子!J13=0,"",男子!J13)</f>
        <v/>
      </c>
      <c r="G4" s="157" t="str">
        <f>IF(男子!M13=0,"",男子!M13)</f>
        <v/>
      </c>
      <c r="H4" s="338"/>
      <c r="I4" s="339"/>
      <c r="J4" s="339"/>
      <c r="K4" s="339"/>
      <c r="L4" s="339"/>
      <c r="M4" s="339"/>
      <c r="N4" s="340"/>
      <c r="O4" s="154"/>
      <c r="P4" s="324" t="str">
        <f>IF(女子!K2=0,"",VLOOKUP(抽選作業用!E1,抽選作業用!Z4:AC41,4))</f>
        <v/>
      </c>
      <c r="Q4" s="311"/>
      <c r="R4" s="333"/>
      <c r="S4" s="155">
        <v>2</v>
      </c>
      <c r="T4" s="156" t="str">
        <f>IF(女子!J13=0,"",女子!J13)</f>
        <v/>
      </c>
      <c r="U4" s="157" t="str">
        <f>IF(女子!M13=0,"",女子!M13)</f>
        <v/>
      </c>
      <c r="V4" s="338"/>
      <c r="W4" s="339"/>
      <c r="X4" s="339"/>
      <c r="Y4" s="339"/>
      <c r="Z4" s="339"/>
      <c r="AA4" s="339"/>
      <c r="AB4" s="340"/>
    </row>
    <row r="5" spans="2:28" ht="23.25" customHeight="1">
      <c r="B5" s="324"/>
      <c r="C5" s="311"/>
      <c r="D5" s="334"/>
      <c r="E5" s="155">
        <v>3</v>
      </c>
      <c r="F5" s="156" t="str">
        <f>IF(男子!J14=0,"",男子!J14)</f>
        <v/>
      </c>
      <c r="G5" s="157" t="str">
        <f>IF(男子!M14=0,"",男子!M14)</f>
        <v/>
      </c>
      <c r="H5" s="338"/>
      <c r="I5" s="339"/>
      <c r="J5" s="339"/>
      <c r="K5" s="339"/>
      <c r="L5" s="339"/>
      <c r="M5" s="339"/>
      <c r="N5" s="340"/>
      <c r="O5" s="154"/>
      <c r="P5" s="324"/>
      <c r="Q5" s="311"/>
      <c r="R5" s="334"/>
      <c r="S5" s="155">
        <v>3</v>
      </c>
      <c r="T5" s="156" t="str">
        <f>IF(女子!J14=0,"",女子!J14)</f>
        <v/>
      </c>
      <c r="U5" s="157" t="str">
        <f>IF(女子!M14=0,"",女子!M14)</f>
        <v/>
      </c>
      <c r="V5" s="338"/>
      <c r="W5" s="339"/>
      <c r="X5" s="339"/>
      <c r="Y5" s="339"/>
      <c r="Z5" s="339"/>
      <c r="AA5" s="339"/>
      <c r="AB5" s="340"/>
    </row>
    <row r="6" spans="2:28" ht="23.25" customHeight="1">
      <c r="B6" s="324"/>
      <c r="C6" s="311" t="s">
        <v>19</v>
      </c>
      <c r="D6" s="307" t="str">
        <f>IF(男子!J10=0,"",男子!J10)</f>
        <v/>
      </c>
      <c r="E6" s="155">
        <v>4</v>
      </c>
      <c r="F6" s="156" t="str">
        <f>IF(男子!J15=0,"",男子!J15)</f>
        <v/>
      </c>
      <c r="G6" s="157" t="str">
        <f>IF(男子!M15=0,"",男子!M15)</f>
        <v/>
      </c>
      <c r="H6" s="338"/>
      <c r="I6" s="339"/>
      <c r="J6" s="339"/>
      <c r="K6" s="339"/>
      <c r="L6" s="339"/>
      <c r="M6" s="339"/>
      <c r="N6" s="340"/>
      <c r="O6" s="154"/>
      <c r="P6" s="324"/>
      <c r="Q6" s="311" t="s">
        <v>19</v>
      </c>
      <c r="R6" s="307" t="str">
        <f>IF(女子!J10=0,"",女子!J10)</f>
        <v/>
      </c>
      <c r="S6" s="155">
        <v>4</v>
      </c>
      <c r="T6" s="156" t="str">
        <f>IF(女子!J15=0,"",女子!J15)</f>
        <v/>
      </c>
      <c r="U6" s="157" t="str">
        <f>IF(女子!M15=0,"",女子!M15)</f>
        <v/>
      </c>
      <c r="V6" s="338"/>
      <c r="W6" s="339"/>
      <c r="X6" s="339"/>
      <c r="Y6" s="339"/>
      <c r="Z6" s="339"/>
      <c r="AA6" s="339"/>
      <c r="AB6" s="340"/>
    </row>
    <row r="7" spans="2:28" ht="23.25" customHeight="1">
      <c r="B7" s="324"/>
      <c r="C7" s="311"/>
      <c r="D7" s="307"/>
      <c r="E7" s="155">
        <v>5</v>
      </c>
      <c r="F7" s="156" t="str">
        <f>IF(男子!J16=0,"",男子!J16)</f>
        <v/>
      </c>
      <c r="G7" s="157" t="str">
        <f>IF(男子!M16=0,"",男子!M16)</f>
        <v/>
      </c>
      <c r="H7" s="338"/>
      <c r="I7" s="339"/>
      <c r="J7" s="339"/>
      <c r="K7" s="339"/>
      <c r="L7" s="339"/>
      <c r="M7" s="339"/>
      <c r="N7" s="340"/>
      <c r="O7" s="154"/>
      <c r="P7" s="324"/>
      <c r="Q7" s="311"/>
      <c r="R7" s="307"/>
      <c r="S7" s="155">
        <v>5</v>
      </c>
      <c r="T7" s="156" t="str">
        <f>IF(女子!J16=0,"",女子!J16)</f>
        <v/>
      </c>
      <c r="U7" s="157" t="str">
        <f>IF(女子!M16=0,"",女子!M16)</f>
        <v/>
      </c>
      <c r="V7" s="338"/>
      <c r="W7" s="339"/>
      <c r="X7" s="339"/>
      <c r="Y7" s="339"/>
      <c r="Z7" s="339"/>
      <c r="AA7" s="339"/>
      <c r="AB7" s="340"/>
    </row>
    <row r="8" spans="2:28" ht="23.25" customHeight="1">
      <c r="B8" s="324"/>
      <c r="C8" s="305" t="s">
        <v>21</v>
      </c>
      <c r="D8" s="307" t="str">
        <f>IF(男子!J11=0,"",男子!J11)</f>
        <v/>
      </c>
      <c r="E8" s="155">
        <v>6</v>
      </c>
      <c r="F8" s="156" t="str">
        <f>IF(男子!J17=0,"",男子!J17)</f>
        <v/>
      </c>
      <c r="G8" s="158" t="str">
        <f>IF(男子!M17=0,"",男子!M17)</f>
        <v/>
      </c>
      <c r="H8" s="338"/>
      <c r="I8" s="339"/>
      <c r="J8" s="339"/>
      <c r="K8" s="339"/>
      <c r="L8" s="339"/>
      <c r="M8" s="339"/>
      <c r="N8" s="340"/>
      <c r="O8" s="154"/>
      <c r="P8" s="324"/>
      <c r="Q8" s="305" t="s">
        <v>21</v>
      </c>
      <c r="R8" s="307" t="str">
        <f>IF(女子!J11=0,"",女子!J11)</f>
        <v/>
      </c>
      <c r="S8" s="155">
        <v>6</v>
      </c>
      <c r="T8" s="156" t="str">
        <f>IF(女子!J17=0,"",女子!J17)</f>
        <v/>
      </c>
      <c r="U8" s="158" t="str">
        <f>IF(女子!M17=0,"",女子!M17)</f>
        <v/>
      </c>
      <c r="V8" s="338"/>
      <c r="W8" s="339"/>
      <c r="X8" s="339"/>
      <c r="Y8" s="339"/>
      <c r="Z8" s="339"/>
      <c r="AA8" s="339"/>
      <c r="AB8" s="340"/>
    </row>
    <row r="9" spans="2:28" ht="23.25" customHeight="1" thickBot="1">
      <c r="B9" s="325"/>
      <c r="C9" s="306"/>
      <c r="D9" s="308"/>
      <c r="E9" s="159">
        <v>7</v>
      </c>
      <c r="F9" s="160" t="str">
        <f>IF(男子!J18=0,"",男子!J18)</f>
        <v/>
      </c>
      <c r="G9" s="161" t="str">
        <f>IF(男子!M18=0,"",男子!M18)</f>
        <v/>
      </c>
      <c r="H9" s="341"/>
      <c r="I9" s="342"/>
      <c r="J9" s="342"/>
      <c r="K9" s="342"/>
      <c r="L9" s="342"/>
      <c r="M9" s="342"/>
      <c r="N9" s="343"/>
      <c r="O9" s="154"/>
      <c r="P9" s="325"/>
      <c r="Q9" s="309"/>
      <c r="R9" s="329"/>
      <c r="S9" s="162">
        <v>7</v>
      </c>
      <c r="T9" s="160" t="str">
        <f>IF(女子!J18=0,"",女子!J18)</f>
        <v/>
      </c>
      <c r="U9" s="161" t="str">
        <f>IF(女子!M18=0,"",女子!M18)</f>
        <v/>
      </c>
      <c r="V9" s="341"/>
      <c r="W9" s="342"/>
      <c r="X9" s="342"/>
      <c r="Y9" s="342"/>
      <c r="Z9" s="342"/>
      <c r="AA9" s="342"/>
      <c r="AB9" s="343"/>
    </row>
    <row r="10" spans="2:28" ht="6.75" customHeight="1">
      <c r="B10" s="163"/>
      <c r="C10" s="164"/>
      <c r="D10" s="165"/>
      <c r="E10" s="166"/>
      <c r="F10" s="165"/>
      <c r="G10" s="167"/>
      <c r="H10" s="154"/>
      <c r="I10" s="163"/>
      <c r="J10" s="164"/>
      <c r="K10" s="168"/>
      <c r="L10" s="166"/>
      <c r="M10" s="169"/>
      <c r="N10" s="167"/>
      <c r="O10" s="154"/>
      <c r="P10" s="170"/>
      <c r="Q10" s="171"/>
      <c r="R10" s="172"/>
      <c r="S10" s="173"/>
      <c r="T10" s="172"/>
      <c r="U10" s="154"/>
      <c r="V10" s="154"/>
      <c r="W10" s="170"/>
      <c r="X10" s="171"/>
      <c r="Y10" s="174"/>
      <c r="Z10" s="173"/>
      <c r="AA10" s="175"/>
      <c r="AB10" s="154"/>
    </row>
    <row r="15" spans="2:28" ht="18.75">
      <c r="D15" s="179" t="s">
        <v>187</v>
      </c>
    </row>
    <row r="16" spans="2:28" ht="14.25" thickBot="1"/>
    <row r="17" spans="2:18" ht="23.25" customHeight="1">
      <c r="B17" s="180">
        <v>22</v>
      </c>
      <c r="C17" s="310" t="s">
        <v>186</v>
      </c>
      <c r="D17" s="312" t="s">
        <v>242</v>
      </c>
      <c r="E17" s="151">
        <v>1</v>
      </c>
      <c r="F17" s="181" t="s">
        <v>243</v>
      </c>
      <c r="G17" s="153" t="s">
        <v>188</v>
      </c>
      <c r="H17" s="315" t="s">
        <v>189</v>
      </c>
      <c r="I17" s="316"/>
      <c r="J17" s="316"/>
      <c r="K17" s="316"/>
      <c r="L17" s="316"/>
      <c r="M17" s="316"/>
      <c r="N17" s="317"/>
      <c r="R17" s="148" t="s">
        <v>190</v>
      </c>
    </row>
    <row r="18" spans="2:18" ht="23.25" customHeight="1">
      <c r="B18" s="324" t="s">
        <v>241</v>
      </c>
      <c r="C18" s="311"/>
      <c r="D18" s="313"/>
      <c r="E18" s="155">
        <v>2</v>
      </c>
      <c r="F18" s="182" t="s">
        <v>244</v>
      </c>
      <c r="G18" s="157" t="s">
        <v>188</v>
      </c>
      <c r="H18" s="318"/>
      <c r="I18" s="319"/>
      <c r="J18" s="319"/>
      <c r="K18" s="319"/>
      <c r="L18" s="319"/>
      <c r="M18" s="319"/>
      <c r="N18" s="320"/>
      <c r="R18" s="187" t="s">
        <v>232</v>
      </c>
    </row>
    <row r="19" spans="2:18" ht="23.25" customHeight="1">
      <c r="B19" s="324"/>
      <c r="C19" s="311"/>
      <c r="D19" s="314"/>
      <c r="E19" s="155">
        <v>3</v>
      </c>
      <c r="F19" s="183" t="s">
        <v>191</v>
      </c>
      <c r="G19" s="157" t="s">
        <v>192</v>
      </c>
      <c r="H19" s="318"/>
      <c r="I19" s="319"/>
      <c r="J19" s="319"/>
      <c r="K19" s="319"/>
      <c r="L19" s="319"/>
      <c r="M19" s="319"/>
      <c r="N19" s="320"/>
    </row>
    <row r="20" spans="2:18" ht="23.25" customHeight="1">
      <c r="B20" s="324"/>
      <c r="C20" s="311" t="s">
        <v>19</v>
      </c>
      <c r="D20" s="326"/>
      <c r="E20" s="155">
        <v>4</v>
      </c>
      <c r="F20" s="183" t="s">
        <v>191</v>
      </c>
      <c r="G20" s="157" t="s">
        <v>193</v>
      </c>
      <c r="H20" s="318"/>
      <c r="I20" s="319"/>
      <c r="J20" s="319"/>
      <c r="K20" s="319"/>
      <c r="L20" s="319"/>
      <c r="M20" s="319"/>
      <c r="N20" s="320"/>
      <c r="R20" s="184" t="s">
        <v>239</v>
      </c>
    </row>
    <row r="21" spans="2:18" ht="23.25" customHeight="1">
      <c r="B21" s="324"/>
      <c r="C21" s="311"/>
      <c r="D21" s="326"/>
      <c r="E21" s="155">
        <v>5</v>
      </c>
      <c r="F21" s="183" t="s">
        <v>191</v>
      </c>
      <c r="G21" s="157" t="s">
        <v>193</v>
      </c>
      <c r="H21" s="318"/>
      <c r="I21" s="319"/>
      <c r="J21" s="319"/>
      <c r="K21" s="319"/>
      <c r="L21" s="319"/>
      <c r="M21" s="319"/>
      <c r="N21" s="320"/>
      <c r="R21" s="148" t="s">
        <v>240</v>
      </c>
    </row>
    <row r="22" spans="2:18" ht="23.25" customHeight="1">
      <c r="B22" s="324"/>
      <c r="C22" s="305" t="s">
        <v>21</v>
      </c>
      <c r="D22" s="327"/>
      <c r="E22" s="155">
        <v>6</v>
      </c>
      <c r="F22" s="183" t="s">
        <v>191</v>
      </c>
      <c r="G22" s="158" t="s">
        <v>193</v>
      </c>
      <c r="H22" s="318"/>
      <c r="I22" s="319"/>
      <c r="J22" s="319"/>
      <c r="K22" s="319"/>
      <c r="L22" s="319"/>
      <c r="M22" s="319"/>
      <c r="N22" s="320"/>
    </row>
    <row r="23" spans="2:18" ht="23.25" customHeight="1" thickBot="1">
      <c r="B23" s="325"/>
      <c r="C23" s="309"/>
      <c r="D23" s="328"/>
      <c r="E23" s="162">
        <v>7</v>
      </c>
      <c r="F23" s="185" t="s">
        <v>191</v>
      </c>
      <c r="G23" s="161" t="s">
        <v>193</v>
      </c>
      <c r="H23" s="321"/>
      <c r="I23" s="322"/>
      <c r="J23" s="322"/>
      <c r="K23" s="322"/>
      <c r="L23" s="322"/>
      <c r="M23" s="322"/>
      <c r="N23" s="323"/>
    </row>
  </sheetData>
  <mergeCells count="27">
    <mergeCell ref="R8:R9"/>
    <mergeCell ref="B1:N1"/>
    <mergeCell ref="B2:AB2"/>
    <mergeCell ref="C3:C5"/>
    <mergeCell ref="D3:D5"/>
    <mergeCell ref="H3:N9"/>
    <mergeCell ref="Q3:Q5"/>
    <mergeCell ref="R3:R5"/>
    <mergeCell ref="V3:AB9"/>
    <mergeCell ref="B4:B9"/>
    <mergeCell ref="P4:P9"/>
    <mergeCell ref="R1:T1"/>
    <mergeCell ref="C6:C7"/>
    <mergeCell ref="D6:D7"/>
    <mergeCell ref="Q6:Q7"/>
    <mergeCell ref="R6:R7"/>
    <mergeCell ref="B18:B23"/>
    <mergeCell ref="C20:C21"/>
    <mergeCell ref="D20:D21"/>
    <mergeCell ref="C22:C23"/>
    <mergeCell ref="D22:D23"/>
    <mergeCell ref="C8:C9"/>
    <mergeCell ref="D8:D9"/>
    <mergeCell ref="Q8:Q9"/>
    <mergeCell ref="C17:C19"/>
    <mergeCell ref="D17:D19"/>
    <mergeCell ref="H17:N23"/>
  </mergeCells>
  <phoneticPr fontId="2"/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41"/>
  <sheetViews>
    <sheetView workbookViewId="0">
      <selection activeCell="AC9" sqref="AC9"/>
    </sheetView>
  </sheetViews>
  <sheetFormatPr defaultRowHeight="13.5"/>
  <cols>
    <col min="1" max="1" width="3.625" style="26" customWidth="1"/>
    <col min="2" max="2" width="9" style="26"/>
    <col min="3" max="3" width="8.625" style="26" customWidth="1"/>
    <col min="4" max="4" width="8.625" style="29" customWidth="1"/>
    <col min="5" max="5" width="6.625" style="29" customWidth="1"/>
    <col min="6" max="6" width="3.625" style="29" customWidth="1"/>
    <col min="7" max="7" width="9" style="26"/>
    <col min="8" max="9" width="8.625" style="26" customWidth="1"/>
    <col min="10" max="11" width="6.625" style="29" customWidth="1"/>
    <col min="12" max="12" width="8.625" style="26" customWidth="1"/>
    <col min="13" max="13" width="3.625" style="26" customWidth="1"/>
    <col min="14" max="14" width="9" style="26"/>
    <col min="15" max="16" width="8.625" style="26" customWidth="1"/>
    <col min="17" max="17" width="6.625" style="29" customWidth="1"/>
    <col min="18" max="18" width="3.625" style="29" customWidth="1"/>
    <col min="19" max="19" width="9" style="26"/>
    <col min="20" max="21" width="8.625" style="26" customWidth="1"/>
    <col min="22" max="23" width="6.625" style="29" customWidth="1"/>
    <col min="24" max="26" width="9" style="26"/>
    <col min="27" max="27" width="24.625" style="26" customWidth="1"/>
    <col min="28" max="28" width="9" style="29"/>
    <col min="29" max="16384" width="9" style="26"/>
  </cols>
  <sheetData>
    <row r="1" spans="1:29">
      <c r="A1" s="26" t="s">
        <v>63</v>
      </c>
      <c r="D1" s="27" t="s">
        <v>64</v>
      </c>
      <c r="E1" s="27">
        <f>IF(Z1=0,Z2,Z1)</f>
        <v>0</v>
      </c>
      <c r="F1" s="27"/>
      <c r="G1" s="27" t="s">
        <v>65</v>
      </c>
      <c r="H1" s="28" t="e">
        <f>VLOOKUP(E1,Z4:AB41,2)</f>
        <v>#N/A</v>
      </c>
      <c r="I1" s="27" t="s">
        <v>66</v>
      </c>
      <c r="J1" s="27" t="e">
        <f>VLOOKUP(E1,Z4:AB41,3)</f>
        <v>#N/A</v>
      </c>
      <c r="K1" s="27"/>
      <c r="M1" s="26" t="str">
        <f>IF(N1="同姓",[1]男子!J8,"")</f>
        <v/>
      </c>
      <c r="Z1" s="29">
        <f>男子!$K$2</f>
        <v>0</v>
      </c>
    </row>
    <row r="2" spans="1:29">
      <c r="M2" s="26" t="str">
        <f>IF(N2="同姓",[1]男子!J9,"")</f>
        <v/>
      </c>
      <c r="Z2" s="29">
        <f>女子!$K$2</f>
        <v>0</v>
      </c>
    </row>
    <row r="3" spans="1:29">
      <c r="B3" s="26" t="s">
        <v>67</v>
      </c>
      <c r="M3" s="26" t="str">
        <f>IF(N3="同姓",[1]男子!J10,"")</f>
        <v/>
      </c>
      <c r="N3" s="26" t="s">
        <v>68</v>
      </c>
      <c r="Z3" s="30" t="s">
        <v>64</v>
      </c>
      <c r="AA3" s="29" t="s">
        <v>65</v>
      </c>
      <c r="AB3" s="29" t="s">
        <v>69</v>
      </c>
      <c r="AC3" s="26" t="s">
        <v>231</v>
      </c>
    </row>
    <row r="4" spans="1:29">
      <c r="A4" s="31"/>
      <c r="B4" s="32" t="s">
        <v>70</v>
      </c>
      <c r="C4" s="33" t="s">
        <v>66</v>
      </c>
      <c r="D4" s="34" t="s">
        <v>71</v>
      </c>
      <c r="E4" s="35" t="s">
        <v>72</v>
      </c>
      <c r="F4" s="36"/>
      <c r="G4" s="32" t="s">
        <v>73</v>
      </c>
      <c r="H4" s="33" t="s">
        <v>66</v>
      </c>
      <c r="I4" s="34" t="s">
        <v>71</v>
      </c>
      <c r="J4" s="345" t="s">
        <v>72</v>
      </c>
      <c r="K4" s="345"/>
      <c r="L4" s="31"/>
      <c r="M4" s="31" t="str">
        <f>IF(N4="同姓",[1]男子!J11,"")</f>
        <v/>
      </c>
      <c r="N4" s="37" t="s">
        <v>70</v>
      </c>
      <c r="O4" s="38" t="s">
        <v>66</v>
      </c>
      <c r="P4" s="39" t="s">
        <v>71</v>
      </c>
      <c r="Q4" s="40" t="s">
        <v>72</v>
      </c>
      <c r="R4" s="36"/>
      <c r="S4" s="37" t="s">
        <v>73</v>
      </c>
      <c r="T4" s="38" t="s">
        <v>66</v>
      </c>
      <c r="U4" s="39" t="s">
        <v>71</v>
      </c>
      <c r="V4" s="346" t="s">
        <v>72</v>
      </c>
      <c r="W4" s="346"/>
      <c r="Z4" s="41">
        <v>1</v>
      </c>
      <c r="AA4" s="26" t="s">
        <v>74</v>
      </c>
      <c r="AB4" s="29" t="s">
        <v>75</v>
      </c>
      <c r="AC4" s="26" t="s">
        <v>194</v>
      </c>
    </row>
    <row r="5" spans="1:29">
      <c r="A5" s="26">
        <v>1</v>
      </c>
      <c r="B5" s="29">
        <f>男子!I22</f>
        <v>0</v>
      </c>
      <c r="C5" s="29" t="str">
        <f t="shared" ref="C5:C20" si="0">IF(B5=0,"",$J$1)</f>
        <v/>
      </c>
      <c r="D5" s="42" t="str">
        <f>IF(男子!L22="同姓",男子!J22,"")</f>
        <v/>
      </c>
      <c r="E5" s="42">
        <f>男子!L22</f>
        <v>0</v>
      </c>
      <c r="F5" s="26">
        <v>1</v>
      </c>
      <c r="G5" s="29" t="str">
        <f>男子!O22&amp;"・"&amp;男子!O23</f>
        <v>・</v>
      </c>
      <c r="H5" s="29" t="str">
        <f t="shared" ref="H5:H12" si="1">IF(G5="・","",$J$1)</f>
        <v/>
      </c>
      <c r="I5" s="43" t="str">
        <f>IF(J5="同姓",男子!P22,"")&amp;"・"&amp;IF(K5="同姓",男子!P23,"")</f>
        <v>・</v>
      </c>
      <c r="J5" s="42">
        <f>男子!R22</f>
        <v>0</v>
      </c>
      <c r="K5" s="42">
        <f>男子!R23</f>
        <v>0</v>
      </c>
      <c r="M5" s="26">
        <v>1</v>
      </c>
      <c r="N5" s="29">
        <f>女子!I22</f>
        <v>0</v>
      </c>
      <c r="O5" s="29" t="str">
        <f t="shared" ref="O5:O20" si="2">IF(N5=0,"",$J$1)</f>
        <v/>
      </c>
      <c r="P5" s="42" t="str">
        <f>IF(女子!L22="同姓",女子!J22,"")</f>
        <v/>
      </c>
      <c r="Q5" s="42">
        <f>女子!L22</f>
        <v>0</v>
      </c>
      <c r="R5" s="26">
        <v>1</v>
      </c>
      <c r="S5" s="29" t="str">
        <f>女子!O22&amp;"・"&amp;女子!O23</f>
        <v>・</v>
      </c>
      <c r="T5" s="29" t="str">
        <f t="shared" ref="T5:T12" si="3">IF(S5="・","",$J$1)</f>
        <v/>
      </c>
      <c r="U5" s="43" t="str">
        <f>IF(V5="同姓",女子!P22,"")&amp;"・"&amp;IF(W5="同姓",女子!P23,"")</f>
        <v>・</v>
      </c>
      <c r="V5" s="42">
        <f>女子!R22</f>
        <v>0</v>
      </c>
      <c r="W5" s="42">
        <f>女子!R23</f>
        <v>0</v>
      </c>
      <c r="Z5" s="41">
        <v>2</v>
      </c>
      <c r="AA5" s="26" t="s">
        <v>76</v>
      </c>
      <c r="AB5" s="29" t="s">
        <v>77</v>
      </c>
      <c r="AC5" s="26" t="s">
        <v>195</v>
      </c>
    </row>
    <row r="6" spans="1:29">
      <c r="A6" s="26">
        <v>2</v>
      </c>
      <c r="B6" s="29">
        <f>男子!I23</f>
        <v>0</v>
      </c>
      <c r="C6" s="29" t="str">
        <f t="shared" si="0"/>
        <v/>
      </c>
      <c r="D6" s="42" t="str">
        <f>IF(男子!L23="同姓",男子!J23,"")</f>
        <v/>
      </c>
      <c r="E6" s="42">
        <f>男子!L23</f>
        <v>0</v>
      </c>
      <c r="F6" s="26">
        <v>2</v>
      </c>
      <c r="G6" s="29" t="str">
        <f>男子!O24&amp;"・"&amp;男子!O25</f>
        <v>・</v>
      </c>
      <c r="H6" s="29" t="str">
        <f t="shared" si="1"/>
        <v/>
      </c>
      <c r="I6" s="43" t="str">
        <f>IF(J6="同姓",男子!P24,"")&amp;"・"&amp;IF(K6="同姓",男子!P25,"")</f>
        <v>・</v>
      </c>
      <c r="J6" s="42">
        <f>男子!R24</f>
        <v>0</v>
      </c>
      <c r="K6" s="42">
        <f>男子!R25</f>
        <v>0</v>
      </c>
      <c r="M6" s="26">
        <v>2</v>
      </c>
      <c r="N6" s="29">
        <f>女子!I23</f>
        <v>0</v>
      </c>
      <c r="O6" s="29" t="str">
        <f t="shared" si="2"/>
        <v/>
      </c>
      <c r="P6" s="42" t="str">
        <f>IF(女子!L23="同姓",女子!J23,"")</f>
        <v/>
      </c>
      <c r="Q6" s="42">
        <f>女子!L23</f>
        <v>0</v>
      </c>
      <c r="R6" s="26">
        <v>2</v>
      </c>
      <c r="S6" s="29" t="str">
        <f>女子!O24&amp;"・"&amp;女子!O25</f>
        <v>・</v>
      </c>
      <c r="T6" s="29" t="str">
        <f t="shared" si="3"/>
        <v/>
      </c>
      <c r="U6" s="43" t="str">
        <f>IF(V6="同姓",女子!P24,"")&amp;"・"&amp;IF(W6="同姓",女子!P25,"")</f>
        <v>・</v>
      </c>
      <c r="V6" s="42">
        <f>女子!R24</f>
        <v>0</v>
      </c>
      <c r="W6" s="42">
        <f>女子!R25</f>
        <v>0</v>
      </c>
      <c r="Z6" s="41">
        <v>3</v>
      </c>
      <c r="AA6" s="26" t="s">
        <v>78</v>
      </c>
      <c r="AB6" s="29" t="s">
        <v>79</v>
      </c>
      <c r="AC6" s="26" t="s">
        <v>196</v>
      </c>
    </row>
    <row r="7" spans="1:29">
      <c r="A7" s="26">
        <v>3</v>
      </c>
      <c r="B7" s="29">
        <f>男子!I24</f>
        <v>0</v>
      </c>
      <c r="C7" s="29" t="str">
        <f t="shared" si="0"/>
        <v/>
      </c>
      <c r="D7" s="42" t="str">
        <f>IF(男子!L24="同姓",男子!J24,"")</f>
        <v/>
      </c>
      <c r="E7" s="42">
        <f>男子!L24</f>
        <v>0</v>
      </c>
      <c r="F7" s="26">
        <v>3</v>
      </c>
      <c r="G7" s="29" t="str">
        <f>男子!O26&amp;"・"&amp;男子!O27</f>
        <v>・</v>
      </c>
      <c r="H7" s="29" t="str">
        <f t="shared" si="1"/>
        <v/>
      </c>
      <c r="I7" s="43" t="str">
        <f>IF(J7="同姓",男子!P26,"")&amp;"・"&amp;IF(K7="同姓",男子!P27,"")</f>
        <v>・</v>
      </c>
      <c r="J7" s="42">
        <f>男子!R26</f>
        <v>0</v>
      </c>
      <c r="K7" s="42">
        <f>男子!R27</f>
        <v>0</v>
      </c>
      <c r="M7" s="26">
        <v>3</v>
      </c>
      <c r="N7" s="29">
        <f>女子!I24</f>
        <v>0</v>
      </c>
      <c r="O7" s="29" t="str">
        <f t="shared" si="2"/>
        <v/>
      </c>
      <c r="P7" s="42" t="str">
        <f>IF(女子!L24="同姓",女子!J24,"")</f>
        <v/>
      </c>
      <c r="Q7" s="42">
        <f>女子!L24</f>
        <v>0</v>
      </c>
      <c r="R7" s="26">
        <v>3</v>
      </c>
      <c r="S7" s="29" t="str">
        <f>女子!O26&amp;"・"&amp;女子!O27</f>
        <v>・</v>
      </c>
      <c r="T7" s="29" t="str">
        <f t="shared" si="3"/>
        <v/>
      </c>
      <c r="U7" s="43" t="str">
        <f>IF(V7="同姓",女子!P26,"")&amp;"・"&amp;IF(W7="同姓",女子!P27,"")</f>
        <v>・</v>
      </c>
      <c r="V7" s="42">
        <f>女子!R26</f>
        <v>0</v>
      </c>
      <c r="W7" s="42">
        <f>女子!R27</f>
        <v>0</v>
      </c>
      <c r="Z7" s="41">
        <v>4</v>
      </c>
      <c r="AA7" s="26" t="s">
        <v>80</v>
      </c>
      <c r="AB7" s="29" t="s">
        <v>81</v>
      </c>
      <c r="AC7" s="26" t="s">
        <v>197</v>
      </c>
    </row>
    <row r="8" spans="1:29">
      <c r="A8" s="26">
        <v>4</v>
      </c>
      <c r="B8" s="29">
        <f>男子!I25</f>
        <v>0</v>
      </c>
      <c r="C8" s="29" t="str">
        <f t="shared" si="0"/>
        <v/>
      </c>
      <c r="D8" s="42" t="str">
        <f>IF(男子!L25="同姓",男子!J25,"")</f>
        <v/>
      </c>
      <c r="E8" s="42">
        <f>男子!L25</f>
        <v>0</v>
      </c>
      <c r="F8" s="26">
        <v>4</v>
      </c>
      <c r="G8" s="29" t="str">
        <f>男子!O28&amp;"・"&amp;男子!O29</f>
        <v>・</v>
      </c>
      <c r="H8" s="29" t="str">
        <f t="shared" si="1"/>
        <v/>
      </c>
      <c r="I8" s="43" t="str">
        <f>IF(J8="同姓",男子!P28,"")&amp;"・"&amp;IF(K8="同姓",男子!P29,"")</f>
        <v>・</v>
      </c>
      <c r="J8" s="42">
        <f>男子!R28</f>
        <v>0</v>
      </c>
      <c r="K8" s="42">
        <f>男子!R29</f>
        <v>0</v>
      </c>
      <c r="M8" s="26">
        <v>4</v>
      </c>
      <c r="N8" s="29">
        <f>女子!I25</f>
        <v>0</v>
      </c>
      <c r="O8" s="29" t="str">
        <f t="shared" si="2"/>
        <v/>
      </c>
      <c r="P8" s="42" t="str">
        <f>IF(女子!L25="同姓",女子!J25,"")</f>
        <v/>
      </c>
      <c r="Q8" s="42">
        <f>女子!L25</f>
        <v>0</v>
      </c>
      <c r="R8" s="26">
        <v>4</v>
      </c>
      <c r="S8" s="29" t="str">
        <f>女子!O28&amp;"・"&amp;女子!O29</f>
        <v>・</v>
      </c>
      <c r="T8" s="29" t="str">
        <f t="shared" si="3"/>
        <v/>
      </c>
      <c r="U8" s="43" t="str">
        <f>IF(V8="同姓",女子!P28,"")&amp;"・"&amp;IF(W8="同姓",女子!P29,"")</f>
        <v>・</v>
      </c>
      <c r="V8" s="42">
        <f>女子!R28</f>
        <v>0</v>
      </c>
      <c r="W8" s="42">
        <f>女子!R29</f>
        <v>0</v>
      </c>
      <c r="Z8" s="41">
        <v>5</v>
      </c>
      <c r="AA8" s="26" t="s">
        <v>233</v>
      </c>
      <c r="AB8" s="29" t="s">
        <v>234</v>
      </c>
      <c r="AC8" s="26" t="s">
        <v>235</v>
      </c>
    </row>
    <row r="9" spans="1:29">
      <c r="A9" s="26">
        <v>5</v>
      </c>
      <c r="B9" s="29">
        <f>男子!I26</f>
        <v>0</v>
      </c>
      <c r="C9" s="29" t="str">
        <f t="shared" si="0"/>
        <v/>
      </c>
      <c r="D9" s="42" t="str">
        <f>IF(男子!L26="同姓",男子!J26,"")</f>
        <v/>
      </c>
      <c r="E9" s="42">
        <f>男子!L26</f>
        <v>0</v>
      </c>
      <c r="F9" s="26">
        <v>5</v>
      </c>
      <c r="G9" s="29" t="str">
        <f>男子!O30&amp;"・"&amp;男子!O31</f>
        <v>・</v>
      </c>
      <c r="H9" s="29" t="str">
        <f t="shared" si="1"/>
        <v/>
      </c>
      <c r="I9" s="43" t="str">
        <f>IF(J9="同姓",男子!P30,"")&amp;"・"&amp;IF(K9="同姓",男子!P31,"")</f>
        <v>・</v>
      </c>
      <c r="J9" s="42">
        <f>男子!R30</f>
        <v>0</v>
      </c>
      <c r="K9" s="42">
        <f>男子!R31</f>
        <v>0</v>
      </c>
      <c r="M9" s="26">
        <v>5</v>
      </c>
      <c r="N9" s="29">
        <f>女子!I26</f>
        <v>0</v>
      </c>
      <c r="O9" s="29" t="str">
        <f t="shared" si="2"/>
        <v/>
      </c>
      <c r="P9" s="42" t="str">
        <f>IF(女子!L26="同姓",女子!J26,"")</f>
        <v/>
      </c>
      <c r="Q9" s="42">
        <f>女子!L26</f>
        <v>0</v>
      </c>
      <c r="R9" s="26">
        <v>5</v>
      </c>
      <c r="S9" s="29" t="str">
        <f>女子!O30&amp;"・"&amp;女子!O31</f>
        <v>・</v>
      </c>
      <c r="T9" s="29" t="str">
        <f t="shared" si="3"/>
        <v/>
      </c>
      <c r="U9" s="43" t="str">
        <f>IF(V9="同姓",女子!P30,"")&amp;"・"&amp;IF(W9="同姓",女子!P31,"")</f>
        <v>・</v>
      </c>
      <c r="V9" s="42">
        <f>女子!R30</f>
        <v>0</v>
      </c>
      <c r="W9" s="42">
        <f>女子!R31</f>
        <v>0</v>
      </c>
      <c r="Z9" s="41">
        <v>6</v>
      </c>
      <c r="AA9" s="26" t="s">
        <v>82</v>
      </c>
      <c r="AB9" s="29" t="s">
        <v>83</v>
      </c>
      <c r="AC9" s="26" t="s">
        <v>198</v>
      </c>
    </row>
    <row r="10" spans="1:29">
      <c r="A10" s="26">
        <v>6</v>
      </c>
      <c r="B10" s="29">
        <f>男子!I27</f>
        <v>0</v>
      </c>
      <c r="C10" s="29" t="str">
        <f t="shared" si="0"/>
        <v/>
      </c>
      <c r="D10" s="42" t="str">
        <f>IF(男子!L27="同姓",男子!J27,"")</f>
        <v/>
      </c>
      <c r="E10" s="42">
        <f>男子!L27</f>
        <v>0</v>
      </c>
      <c r="F10" s="26">
        <v>6</v>
      </c>
      <c r="G10" s="29" t="str">
        <f>男子!O32&amp;"・"&amp;男子!O33</f>
        <v>・</v>
      </c>
      <c r="H10" s="29" t="str">
        <f t="shared" si="1"/>
        <v/>
      </c>
      <c r="I10" s="43" t="str">
        <f>IF(J10="同姓",男子!P32,"")&amp;"・"&amp;IF(K10="同姓",男子!P33,"")</f>
        <v>・</v>
      </c>
      <c r="J10" s="42">
        <f>男子!R32</f>
        <v>0</v>
      </c>
      <c r="K10" s="42">
        <f>男子!R33</f>
        <v>0</v>
      </c>
      <c r="M10" s="26">
        <v>6</v>
      </c>
      <c r="N10" s="29">
        <f>女子!I27</f>
        <v>0</v>
      </c>
      <c r="O10" s="29" t="str">
        <f t="shared" si="2"/>
        <v/>
      </c>
      <c r="P10" s="42" t="str">
        <f>IF(女子!L27="同姓",女子!J27,"")</f>
        <v/>
      </c>
      <c r="Q10" s="42">
        <f>女子!L27</f>
        <v>0</v>
      </c>
      <c r="R10" s="26">
        <v>6</v>
      </c>
      <c r="S10" s="29" t="str">
        <f>女子!O32&amp;"・"&amp;女子!O33</f>
        <v>・</v>
      </c>
      <c r="T10" s="29" t="str">
        <f t="shared" si="3"/>
        <v/>
      </c>
      <c r="U10" s="43" t="str">
        <f>IF(V10="同姓",女子!P32,"")&amp;"・"&amp;IF(W10="同姓",女子!P33,"")</f>
        <v>・</v>
      </c>
      <c r="V10" s="42">
        <f>女子!R32</f>
        <v>0</v>
      </c>
      <c r="W10" s="42">
        <f>女子!R33</f>
        <v>0</v>
      </c>
      <c r="Z10" s="41">
        <v>8</v>
      </c>
      <c r="AA10" s="26" t="s">
        <v>84</v>
      </c>
      <c r="AB10" s="29" t="s">
        <v>85</v>
      </c>
      <c r="AC10" s="26" t="s">
        <v>199</v>
      </c>
    </row>
    <row r="11" spans="1:29">
      <c r="A11" s="26">
        <v>7</v>
      </c>
      <c r="B11" s="29">
        <f>男子!I28</f>
        <v>0</v>
      </c>
      <c r="C11" s="29" t="str">
        <f t="shared" si="0"/>
        <v/>
      </c>
      <c r="D11" s="42" t="str">
        <f>IF(男子!L28="同姓",男子!J28,"")</f>
        <v/>
      </c>
      <c r="E11" s="42">
        <f>男子!L28</f>
        <v>0</v>
      </c>
      <c r="F11" s="26">
        <v>7</v>
      </c>
      <c r="G11" s="29" t="str">
        <f>男子!O34&amp;"・"&amp;男子!O35</f>
        <v>・</v>
      </c>
      <c r="H11" s="29" t="str">
        <f t="shared" si="1"/>
        <v/>
      </c>
      <c r="I11" s="43" t="str">
        <f>IF(J11="同姓",男子!P34,"")&amp;"・"&amp;IF(K11="同姓",男子!P35,"")</f>
        <v>・</v>
      </c>
      <c r="J11" s="42">
        <f>男子!R34</f>
        <v>0</v>
      </c>
      <c r="K11" s="42">
        <f>男子!R35</f>
        <v>0</v>
      </c>
      <c r="M11" s="26">
        <v>7</v>
      </c>
      <c r="N11" s="29">
        <f>女子!I28</f>
        <v>0</v>
      </c>
      <c r="O11" s="29" t="str">
        <f t="shared" si="2"/>
        <v/>
      </c>
      <c r="P11" s="42" t="str">
        <f>IF(女子!L28="同姓",女子!J28,"")</f>
        <v/>
      </c>
      <c r="Q11" s="42">
        <f>女子!L28</f>
        <v>0</v>
      </c>
      <c r="R11" s="26">
        <v>7</v>
      </c>
      <c r="S11" s="29" t="str">
        <f>女子!O34&amp;"・"&amp;女子!O35</f>
        <v>・</v>
      </c>
      <c r="T11" s="29" t="str">
        <f t="shared" si="3"/>
        <v/>
      </c>
      <c r="U11" s="43" t="str">
        <f>IF(V11="同姓",女子!P34,"")&amp;"・"&amp;IF(W11="同姓",女子!P35,"")</f>
        <v>・</v>
      </c>
      <c r="V11" s="42">
        <f>女子!R34</f>
        <v>0</v>
      </c>
      <c r="W11" s="42">
        <f>女子!R35</f>
        <v>0</v>
      </c>
      <c r="Z11" s="41">
        <v>9</v>
      </c>
      <c r="AA11" s="26" t="s">
        <v>86</v>
      </c>
      <c r="AB11" s="29" t="s">
        <v>87</v>
      </c>
      <c r="AC11" s="26" t="s">
        <v>200</v>
      </c>
    </row>
    <row r="12" spans="1:29">
      <c r="A12" s="26">
        <v>8</v>
      </c>
      <c r="B12" s="29">
        <f>男子!I29</f>
        <v>0</v>
      </c>
      <c r="C12" s="29" t="str">
        <f t="shared" si="0"/>
        <v/>
      </c>
      <c r="D12" s="42" t="str">
        <f>IF(男子!L29="同姓",男子!J29,"")</f>
        <v/>
      </c>
      <c r="E12" s="42">
        <f>男子!L29</f>
        <v>0</v>
      </c>
      <c r="F12" s="26">
        <v>8</v>
      </c>
      <c r="G12" s="29" t="str">
        <f>男子!O36&amp;"・"&amp;男子!O37</f>
        <v>・</v>
      </c>
      <c r="H12" s="29" t="str">
        <f t="shared" si="1"/>
        <v/>
      </c>
      <c r="I12" s="43" t="str">
        <f>IF(J12="同姓",男子!P36,"")&amp;"・"&amp;IF(K12="同姓",男子!P37,"")</f>
        <v>・</v>
      </c>
      <c r="J12" s="42">
        <f>男子!R36</f>
        <v>0</v>
      </c>
      <c r="K12" s="42">
        <f>男子!R37</f>
        <v>0</v>
      </c>
      <c r="M12" s="26">
        <v>8</v>
      </c>
      <c r="N12" s="29">
        <f>女子!I29</f>
        <v>0</v>
      </c>
      <c r="O12" s="29" t="str">
        <f t="shared" si="2"/>
        <v/>
      </c>
      <c r="P12" s="42" t="str">
        <f>IF(女子!L29="同姓",女子!J29,"")</f>
        <v/>
      </c>
      <c r="Q12" s="42">
        <f>女子!L29</f>
        <v>0</v>
      </c>
      <c r="R12" s="26">
        <v>8</v>
      </c>
      <c r="S12" s="29" t="str">
        <f>女子!O36&amp;"・"&amp;女子!O37</f>
        <v>・</v>
      </c>
      <c r="T12" s="29" t="str">
        <f t="shared" si="3"/>
        <v/>
      </c>
      <c r="U12" s="43" t="str">
        <f>IF(V12="同姓",女子!P36,"")&amp;"・"&amp;IF(W12="同姓",女子!P37,"")</f>
        <v>・</v>
      </c>
      <c r="V12" s="42">
        <f>女子!R36</f>
        <v>0</v>
      </c>
      <c r="W12" s="42">
        <f>女子!R37</f>
        <v>0</v>
      </c>
      <c r="Z12" s="41">
        <v>10</v>
      </c>
      <c r="AA12" s="26" t="s">
        <v>88</v>
      </c>
      <c r="AB12" s="29" t="s">
        <v>89</v>
      </c>
      <c r="AC12" s="26" t="s">
        <v>201</v>
      </c>
    </row>
    <row r="13" spans="1:29">
      <c r="A13" s="26">
        <v>9</v>
      </c>
      <c r="B13" s="29">
        <f>男子!I30</f>
        <v>0</v>
      </c>
      <c r="C13" s="29" t="str">
        <f t="shared" si="0"/>
        <v/>
      </c>
      <c r="D13" s="42" t="str">
        <f>IF(男子!L30="同姓",男子!J30,"")</f>
        <v/>
      </c>
      <c r="E13" s="42">
        <f>男子!L30</f>
        <v>0</v>
      </c>
      <c r="F13" s="26">
        <v>9</v>
      </c>
      <c r="G13" s="29" t="str">
        <f>男子!O38&amp;"・"&amp;男子!O39</f>
        <v>・</v>
      </c>
      <c r="H13" s="29" t="str">
        <f>IF(G13="・","",$J$1)</f>
        <v/>
      </c>
      <c r="I13" s="43" t="str">
        <f>IF(J13="同姓",男子!P38,"")&amp;"・"&amp;IF(K13="同姓",男子!P39,"")</f>
        <v>・</v>
      </c>
      <c r="J13" s="42">
        <f>男子!R38</f>
        <v>0</v>
      </c>
      <c r="K13" s="42">
        <f>男子!R39</f>
        <v>0</v>
      </c>
      <c r="M13" s="26">
        <v>9</v>
      </c>
      <c r="N13" s="29">
        <f>女子!I30</f>
        <v>0</v>
      </c>
      <c r="O13" s="29" t="str">
        <f t="shared" si="2"/>
        <v/>
      </c>
      <c r="P13" s="42" t="str">
        <f>IF(女子!L30="同姓",女子!J30,"")</f>
        <v/>
      </c>
      <c r="Q13" s="42">
        <f>女子!L30</f>
        <v>0</v>
      </c>
      <c r="R13" s="26">
        <v>9</v>
      </c>
      <c r="S13" s="29" t="str">
        <f>女子!O38&amp;"・"&amp;女子!O39</f>
        <v>・</v>
      </c>
      <c r="T13" s="29" t="str">
        <f>IF(S13="・","",$J$1)</f>
        <v/>
      </c>
      <c r="U13" s="43" t="str">
        <f>IF(V13="同姓",女子!P38,"")&amp;"・"&amp;IF(W13="同姓",女子!P39,"")</f>
        <v>・</v>
      </c>
      <c r="V13" s="42">
        <f>女子!R38</f>
        <v>0</v>
      </c>
      <c r="W13" s="42">
        <f>女子!R39</f>
        <v>0</v>
      </c>
      <c r="Z13" s="41">
        <v>11</v>
      </c>
      <c r="AA13" s="26" t="s">
        <v>90</v>
      </c>
      <c r="AB13" s="29" t="s">
        <v>91</v>
      </c>
      <c r="AC13" s="26" t="s">
        <v>202</v>
      </c>
    </row>
    <row r="14" spans="1:29">
      <c r="A14" s="26">
        <v>10</v>
      </c>
      <c r="B14" s="29">
        <f>男子!I31</f>
        <v>0</v>
      </c>
      <c r="C14" s="29" t="str">
        <f t="shared" si="0"/>
        <v/>
      </c>
      <c r="D14" s="42" t="str">
        <f>IF(男子!L31="同姓",男子!J31,"")</f>
        <v/>
      </c>
      <c r="E14" s="42">
        <f>男子!L31</f>
        <v>0</v>
      </c>
      <c r="F14" s="26"/>
      <c r="G14" s="29"/>
      <c r="H14" s="29"/>
      <c r="I14" s="43"/>
      <c r="J14" s="42"/>
      <c r="K14" s="42"/>
      <c r="M14" s="26">
        <v>10</v>
      </c>
      <c r="N14" s="29">
        <f>女子!I31</f>
        <v>0</v>
      </c>
      <c r="O14" s="29" t="str">
        <f t="shared" si="2"/>
        <v/>
      </c>
      <c r="P14" s="42" t="str">
        <f>IF(女子!L31="同姓",女子!J31,"")</f>
        <v/>
      </c>
      <c r="Q14" s="42">
        <f>女子!L31</f>
        <v>0</v>
      </c>
      <c r="R14" s="26"/>
      <c r="S14" s="29"/>
      <c r="T14" s="29"/>
      <c r="U14" s="43"/>
      <c r="V14" s="42"/>
      <c r="W14" s="42"/>
      <c r="Z14" s="41">
        <v>12</v>
      </c>
      <c r="AA14" s="26" t="s">
        <v>92</v>
      </c>
      <c r="AB14" s="29" t="s">
        <v>93</v>
      </c>
      <c r="AC14" s="26" t="s">
        <v>203</v>
      </c>
    </row>
    <row r="15" spans="1:29">
      <c r="A15" s="26">
        <v>11</v>
      </c>
      <c r="B15" s="29">
        <f>男子!I32</f>
        <v>0</v>
      </c>
      <c r="C15" s="29" t="str">
        <f t="shared" si="0"/>
        <v/>
      </c>
      <c r="D15" s="42" t="str">
        <f>IF(男子!L32="同姓",男子!J32,"")</f>
        <v/>
      </c>
      <c r="E15" s="42">
        <f>男子!L32</f>
        <v>0</v>
      </c>
      <c r="F15" s="26"/>
      <c r="G15" s="29"/>
      <c r="H15" s="29"/>
      <c r="I15" s="43"/>
      <c r="J15" s="42"/>
      <c r="K15" s="42"/>
      <c r="M15" s="26">
        <v>11</v>
      </c>
      <c r="N15" s="29">
        <f>女子!I32</f>
        <v>0</v>
      </c>
      <c r="O15" s="29" t="str">
        <f t="shared" si="2"/>
        <v/>
      </c>
      <c r="P15" s="42" t="str">
        <f>IF(女子!L32="同姓",女子!J32,"")</f>
        <v/>
      </c>
      <c r="Q15" s="42">
        <f>女子!L32</f>
        <v>0</v>
      </c>
      <c r="R15" s="26"/>
      <c r="S15" s="29"/>
      <c r="T15" s="29"/>
      <c r="U15" s="43"/>
      <c r="V15" s="42"/>
      <c r="W15" s="42"/>
      <c r="Z15" s="41">
        <v>13</v>
      </c>
      <c r="AA15" s="26" t="s">
        <v>94</v>
      </c>
      <c r="AB15" s="29" t="s">
        <v>95</v>
      </c>
      <c r="AC15" s="26" t="s">
        <v>204</v>
      </c>
    </row>
    <row r="16" spans="1:29">
      <c r="A16" s="26">
        <v>12</v>
      </c>
      <c r="B16" s="29">
        <f>男子!I33</f>
        <v>0</v>
      </c>
      <c r="C16" s="29" t="str">
        <f t="shared" si="0"/>
        <v/>
      </c>
      <c r="D16" s="42" t="str">
        <f>IF(男子!L33="同姓",男子!J33,"")</f>
        <v/>
      </c>
      <c r="E16" s="42">
        <f>男子!L33</f>
        <v>0</v>
      </c>
      <c r="F16" s="26"/>
      <c r="G16" s="29"/>
      <c r="H16" s="29"/>
      <c r="I16" s="43"/>
      <c r="J16" s="42"/>
      <c r="K16" s="42"/>
      <c r="M16" s="26">
        <v>12</v>
      </c>
      <c r="N16" s="29">
        <f>女子!I33</f>
        <v>0</v>
      </c>
      <c r="O16" s="29" t="str">
        <f t="shared" si="2"/>
        <v/>
      </c>
      <c r="P16" s="42" t="str">
        <f>IF(女子!L33="同姓",女子!J33,"")</f>
        <v/>
      </c>
      <c r="Q16" s="42">
        <f>女子!L33</f>
        <v>0</v>
      </c>
      <c r="R16" s="26"/>
      <c r="S16" s="29"/>
      <c r="T16" s="29"/>
      <c r="U16" s="43"/>
      <c r="V16" s="42"/>
      <c r="W16" s="42"/>
      <c r="Z16" s="41">
        <v>14</v>
      </c>
      <c r="AA16" s="26" t="s">
        <v>96</v>
      </c>
      <c r="AB16" s="29" t="s">
        <v>97</v>
      </c>
      <c r="AC16" s="26" t="s">
        <v>205</v>
      </c>
    </row>
    <row r="17" spans="1:29">
      <c r="A17" s="26">
        <v>13</v>
      </c>
      <c r="B17" s="29">
        <f>男子!I34</f>
        <v>0</v>
      </c>
      <c r="C17" s="29" t="str">
        <f t="shared" si="0"/>
        <v/>
      </c>
      <c r="D17" s="42" t="str">
        <f>IF(男子!L34="同姓",男子!J34,"")</f>
        <v/>
      </c>
      <c r="E17" s="42">
        <f>男子!L34</f>
        <v>0</v>
      </c>
      <c r="M17" s="26">
        <v>13</v>
      </c>
      <c r="N17" s="29">
        <f>女子!I34</f>
        <v>0</v>
      </c>
      <c r="O17" s="29" t="str">
        <f t="shared" si="2"/>
        <v/>
      </c>
      <c r="P17" s="42" t="str">
        <f>IF(女子!L34="同姓",女子!J34,"")</f>
        <v/>
      </c>
      <c r="Q17" s="42">
        <f>女子!L34</f>
        <v>0</v>
      </c>
      <c r="Z17" s="41">
        <v>15</v>
      </c>
      <c r="AA17" s="26" t="s">
        <v>98</v>
      </c>
      <c r="AB17" s="29" t="s">
        <v>99</v>
      </c>
      <c r="AC17" s="26" t="s">
        <v>206</v>
      </c>
    </row>
    <row r="18" spans="1:29">
      <c r="A18" s="26">
        <v>14</v>
      </c>
      <c r="B18" s="29">
        <f>男子!I35</f>
        <v>0</v>
      </c>
      <c r="C18" s="29" t="str">
        <f t="shared" si="0"/>
        <v/>
      </c>
      <c r="D18" s="42" t="str">
        <f>IF(男子!L35="同姓",男子!J35,"")</f>
        <v/>
      </c>
      <c r="E18" s="42">
        <f>男子!L35</f>
        <v>0</v>
      </c>
      <c r="M18" s="26">
        <v>14</v>
      </c>
      <c r="N18" s="29">
        <f>女子!I35</f>
        <v>0</v>
      </c>
      <c r="O18" s="29" t="str">
        <f t="shared" si="2"/>
        <v/>
      </c>
      <c r="P18" s="42" t="str">
        <f>IF(女子!L35="同姓",女子!J35,"")</f>
        <v/>
      </c>
      <c r="Q18" s="42">
        <f>女子!L35</f>
        <v>0</v>
      </c>
      <c r="Z18" s="41">
        <v>16</v>
      </c>
      <c r="AA18" s="26" t="s">
        <v>100</v>
      </c>
      <c r="AB18" s="29" t="s">
        <v>101</v>
      </c>
      <c r="AC18" s="26" t="s">
        <v>207</v>
      </c>
    </row>
    <row r="19" spans="1:29">
      <c r="A19" s="26">
        <v>15</v>
      </c>
      <c r="B19" s="29">
        <f>男子!I36</f>
        <v>0</v>
      </c>
      <c r="C19" s="29" t="str">
        <f t="shared" si="0"/>
        <v/>
      </c>
      <c r="D19" s="42" t="str">
        <f>IF(男子!L36="同姓",男子!J36,"")</f>
        <v/>
      </c>
      <c r="E19" s="42">
        <f>男子!L36</f>
        <v>0</v>
      </c>
      <c r="M19" s="26">
        <v>15</v>
      </c>
      <c r="N19" s="29">
        <f>女子!I36</f>
        <v>0</v>
      </c>
      <c r="O19" s="29" t="str">
        <f t="shared" si="2"/>
        <v/>
      </c>
      <c r="P19" s="42" t="str">
        <f>IF(女子!L36="同姓",女子!J36,"")</f>
        <v/>
      </c>
      <c r="Q19" s="42">
        <f>女子!L36</f>
        <v>0</v>
      </c>
      <c r="Z19" s="41">
        <v>17</v>
      </c>
      <c r="AA19" s="26" t="s">
        <v>102</v>
      </c>
      <c r="AB19" s="29" t="s">
        <v>103</v>
      </c>
      <c r="AC19" s="26" t="s">
        <v>208</v>
      </c>
    </row>
    <row r="20" spans="1:29">
      <c r="A20" s="26">
        <v>16</v>
      </c>
      <c r="B20" s="29">
        <f>男子!I37</f>
        <v>0</v>
      </c>
      <c r="C20" s="29" t="str">
        <f t="shared" si="0"/>
        <v/>
      </c>
      <c r="D20" s="42" t="str">
        <f>IF(男子!L37="同姓",男子!J37,"")</f>
        <v/>
      </c>
      <c r="E20" s="42">
        <f>男子!L37</f>
        <v>0</v>
      </c>
      <c r="M20" s="26">
        <v>16</v>
      </c>
      <c r="N20" s="29">
        <f>女子!I37</f>
        <v>0</v>
      </c>
      <c r="O20" s="29" t="str">
        <f t="shared" si="2"/>
        <v/>
      </c>
      <c r="P20" s="42" t="str">
        <f>IF(女子!L37="同姓",女子!J37,"")</f>
        <v/>
      </c>
      <c r="Q20" s="42">
        <f>女子!L37</f>
        <v>0</v>
      </c>
      <c r="Z20" s="41">
        <v>18</v>
      </c>
      <c r="AA20" s="26" t="s">
        <v>104</v>
      </c>
      <c r="AB20" s="29" t="s">
        <v>105</v>
      </c>
      <c r="AC20" s="26" t="s">
        <v>209</v>
      </c>
    </row>
    <row r="21" spans="1:29">
      <c r="A21" s="26">
        <v>17</v>
      </c>
      <c r="B21" s="29">
        <f>男子!I38</f>
        <v>0</v>
      </c>
      <c r="C21" s="29" t="str">
        <f>IF(B21=0,"",$J$1)</f>
        <v/>
      </c>
      <c r="D21" s="42" t="str">
        <f>IF(男子!L38="同姓",男子!J38,"")</f>
        <v/>
      </c>
      <c r="E21" s="42">
        <f>男子!L38</f>
        <v>0</v>
      </c>
      <c r="M21" s="26">
        <v>17</v>
      </c>
      <c r="N21" s="29">
        <f>女子!I38</f>
        <v>0</v>
      </c>
      <c r="O21" s="29" t="str">
        <f>IF(N21=0,"",$J$1)</f>
        <v/>
      </c>
      <c r="P21" s="42" t="str">
        <f>IF(女子!L38="同姓",女子!J38,"")</f>
        <v/>
      </c>
      <c r="Q21" s="42">
        <f>女子!L38</f>
        <v>0</v>
      </c>
      <c r="Z21" s="41">
        <v>19</v>
      </c>
      <c r="AA21" s="26" t="s">
        <v>106</v>
      </c>
      <c r="AB21" s="29" t="s">
        <v>107</v>
      </c>
      <c r="AC21" s="26" t="s">
        <v>210</v>
      </c>
    </row>
    <row r="22" spans="1:29">
      <c r="A22" s="26">
        <v>18</v>
      </c>
      <c r="B22" s="29">
        <f>男子!I39</f>
        <v>0</v>
      </c>
      <c r="C22" s="29" t="str">
        <f>IF(B22=0,"",$J$1)</f>
        <v/>
      </c>
      <c r="D22" s="42" t="str">
        <f>IF(男子!L39="同姓",男子!J39,"")</f>
        <v/>
      </c>
      <c r="E22" s="42">
        <f>男子!L39</f>
        <v>0</v>
      </c>
      <c r="M22" s="26">
        <v>18</v>
      </c>
      <c r="N22" s="29">
        <f>女子!I39</f>
        <v>0</v>
      </c>
      <c r="O22" s="29" t="str">
        <f>IF(N22=0,"",$J$1)</f>
        <v/>
      </c>
      <c r="P22" s="42" t="str">
        <f>IF(女子!L39="同姓",女子!J39,"")</f>
        <v/>
      </c>
      <c r="Q22" s="42">
        <f>女子!L39</f>
        <v>0</v>
      </c>
      <c r="Z22" s="41">
        <v>20</v>
      </c>
      <c r="AA22" s="26" t="s">
        <v>108</v>
      </c>
      <c r="AB22" s="29" t="s">
        <v>109</v>
      </c>
      <c r="AC22" s="26" t="s">
        <v>211</v>
      </c>
    </row>
    <row r="23" spans="1:29">
      <c r="Z23" s="41">
        <v>21</v>
      </c>
      <c r="AA23" s="26" t="s">
        <v>110</v>
      </c>
      <c r="AB23" s="29" t="s">
        <v>111</v>
      </c>
      <c r="AC23" s="26" t="s">
        <v>212</v>
      </c>
    </row>
    <row r="24" spans="1:29">
      <c r="Z24" s="41">
        <v>22</v>
      </c>
      <c r="AA24" s="26" t="s">
        <v>112</v>
      </c>
      <c r="AB24" s="29" t="s">
        <v>113</v>
      </c>
      <c r="AC24" s="26" t="s">
        <v>213</v>
      </c>
    </row>
    <row r="25" spans="1:29">
      <c r="Z25" s="41">
        <v>23</v>
      </c>
      <c r="AA25" s="26" t="s">
        <v>114</v>
      </c>
      <c r="AB25" s="29" t="s">
        <v>115</v>
      </c>
      <c r="AC25" s="26" t="s">
        <v>214</v>
      </c>
    </row>
    <row r="26" spans="1:29">
      <c r="Z26" s="41">
        <v>24</v>
      </c>
      <c r="AA26" s="26" t="s">
        <v>116</v>
      </c>
      <c r="AB26" s="29" t="s">
        <v>117</v>
      </c>
      <c r="AC26" s="26" t="s">
        <v>215</v>
      </c>
    </row>
    <row r="27" spans="1:29">
      <c r="Z27" s="41">
        <v>25</v>
      </c>
      <c r="AA27" s="26" t="s">
        <v>118</v>
      </c>
      <c r="AB27" s="29" t="s">
        <v>119</v>
      </c>
      <c r="AC27" s="26" t="s">
        <v>216</v>
      </c>
    </row>
    <row r="28" spans="1:29">
      <c r="Z28" s="41">
        <v>26</v>
      </c>
      <c r="AA28" s="26" t="s">
        <v>120</v>
      </c>
      <c r="AB28" s="29" t="s">
        <v>121</v>
      </c>
      <c r="AC28" s="26" t="s">
        <v>217</v>
      </c>
    </row>
    <row r="29" spans="1:29">
      <c r="Z29" s="41">
        <v>27</v>
      </c>
      <c r="AA29" s="26" t="s">
        <v>122</v>
      </c>
      <c r="AB29" s="29" t="s">
        <v>123</v>
      </c>
      <c r="AC29" s="26" t="s">
        <v>218</v>
      </c>
    </row>
    <row r="30" spans="1:29">
      <c r="Z30" s="41">
        <v>28</v>
      </c>
      <c r="AA30" s="26" t="s">
        <v>124</v>
      </c>
      <c r="AB30" s="29" t="s">
        <v>125</v>
      </c>
      <c r="AC30" s="26" t="s">
        <v>219</v>
      </c>
    </row>
    <row r="31" spans="1:29">
      <c r="Z31" s="41">
        <v>30</v>
      </c>
      <c r="AA31" s="26" t="s">
        <v>126</v>
      </c>
      <c r="AB31" s="29" t="s">
        <v>127</v>
      </c>
      <c r="AC31" s="26" t="s">
        <v>220</v>
      </c>
    </row>
    <row r="32" spans="1:29">
      <c r="Z32" s="41">
        <v>34</v>
      </c>
      <c r="AA32" s="26" t="s">
        <v>128</v>
      </c>
      <c r="AB32" s="29" t="s">
        <v>129</v>
      </c>
      <c r="AC32" s="26" t="s">
        <v>221</v>
      </c>
    </row>
    <row r="33" spans="26:29">
      <c r="Z33" s="41">
        <v>35</v>
      </c>
      <c r="AA33" s="26" t="s">
        <v>130</v>
      </c>
      <c r="AB33" s="29" t="s">
        <v>131</v>
      </c>
      <c r="AC33" s="26" t="s">
        <v>222</v>
      </c>
    </row>
    <row r="34" spans="26:29">
      <c r="Z34" s="41">
        <v>36</v>
      </c>
      <c r="AA34" s="26" t="s">
        <v>132</v>
      </c>
      <c r="AB34" s="29" t="s">
        <v>133</v>
      </c>
      <c r="AC34" s="26" t="s">
        <v>223</v>
      </c>
    </row>
    <row r="35" spans="26:29">
      <c r="Z35" s="41">
        <v>37</v>
      </c>
      <c r="AA35" s="26" t="s">
        <v>134</v>
      </c>
      <c r="AB35" s="29" t="s">
        <v>135</v>
      </c>
      <c r="AC35" s="26" t="s">
        <v>224</v>
      </c>
    </row>
    <row r="36" spans="26:29">
      <c r="Z36" s="41">
        <v>38</v>
      </c>
      <c r="AA36" s="26" t="s">
        <v>136</v>
      </c>
      <c r="AB36" s="29" t="s">
        <v>137</v>
      </c>
      <c r="AC36" s="26" t="s">
        <v>225</v>
      </c>
    </row>
    <row r="37" spans="26:29">
      <c r="Z37" s="41">
        <v>39</v>
      </c>
      <c r="AA37" s="26" t="s">
        <v>138</v>
      </c>
      <c r="AB37" s="29" t="s">
        <v>139</v>
      </c>
      <c r="AC37" s="26" t="s">
        <v>226</v>
      </c>
    </row>
    <row r="38" spans="26:29">
      <c r="Z38" s="41">
        <v>40</v>
      </c>
      <c r="AA38" s="26" t="s">
        <v>140</v>
      </c>
      <c r="AB38" s="29" t="s">
        <v>141</v>
      </c>
      <c r="AC38" s="26" t="s">
        <v>227</v>
      </c>
    </row>
    <row r="39" spans="26:29">
      <c r="Z39" s="41">
        <v>41</v>
      </c>
      <c r="AA39" s="26" t="s">
        <v>142</v>
      </c>
      <c r="AB39" s="29" t="s">
        <v>143</v>
      </c>
      <c r="AC39" s="26" t="s">
        <v>228</v>
      </c>
    </row>
    <row r="40" spans="26:29">
      <c r="Z40" s="41">
        <v>44</v>
      </c>
      <c r="AA40" s="26" t="s">
        <v>144</v>
      </c>
      <c r="AB40" s="29" t="s">
        <v>145</v>
      </c>
      <c r="AC40" s="26" t="s">
        <v>229</v>
      </c>
    </row>
    <row r="41" spans="26:29">
      <c r="Z41" s="41">
        <v>45</v>
      </c>
      <c r="AA41" s="26" t="s">
        <v>146</v>
      </c>
      <c r="AB41" s="29" t="s">
        <v>147</v>
      </c>
      <c r="AC41" s="26" t="s">
        <v>230</v>
      </c>
    </row>
  </sheetData>
  <sheetProtection selectLockedCells="1"/>
  <mergeCells count="2">
    <mergeCell ref="J4:K4"/>
    <mergeCell ref="V4:W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男子</vt:lpstr>
      <vt:lpstr>女子</vt:lpstr>
      <vt:lpstr>ﾌﾟﾛｸﾞﾗﾑ用</vt:lpstr>
      <vt:lpstr>抽選作業用</vt:lpstr>
      <vt:lpstr>女子!Print_Area</vt:lpstr>
      <vt:lpstr>男子!Print_Area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高体連バドミントン専門部</dc:creator>
  <cp:lastModifiedBy>香川県高体連</cp:lastModifiedBy>
  <cp:lastPrinted>2013-06-19T00:19:52Z</cp:lastPrinted>
  <dcterms:created xsi:type="dcterms:W3CDTF">2005-03-22T04:18:41Z</dcterms:created>
  <dcterms:modified xsi:type="dcterms:W3CDTF">2015-08-06T01:16:56Z</dcterms:modified>
</cp:coreProperties>
</file>