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男子" sheetId="1" r:id="rId1"/>
    <sheet name="女子" sheetId="2" r:id="rId2"/>
    <sheet name="ﾌﾟﾛｸﾞﾗﾑ用" sheetId="3" r:id="rId3"/>
    <sheet name="抽選作業用" sheetId="4" r:id="rId4"/>
  </sheets>
  <externalReferences>
    <externalReference r:id="rId7"/>
  </externalReferences>
  <definedNames>
    <definedName name="_xlnm.Print_Area" localSheetId="1">'女子'!$A$1:$R$46</definedName>
    <definedName name="_xlnm.Print_Area" localSheetId="0">'男子'!$A$1:$R$46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F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  <comment ref="R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T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<sst xmlns="http://schemas.openxmlformats.org/spreadsheetml/2006/main" count="735" uniqueCount="243">
  <si>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</si>
  <si>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</si>
  <si>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</si>
  <si>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</si>
  <si>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</si>
  <si>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</si>
  <si>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</si>
  <si>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</si>
  <si>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</si>
  <si>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</si>
  <si>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</si>
  <si>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</si>
  <si>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</si>
  <si>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</si>
  <si>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</si>
  <si>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</si>
  <si>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</si>
  <si>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</si>
  <si>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</si>
  <si>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</si>
  <si>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</si>
  <si>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</si>
  <si>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</si>
  <si>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</si>
  <si>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</si>
  <si>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</si>
  <si>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</si>
  <si>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</si>
  <si>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</si>
  <si>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</si>
  <si>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</si>
  <si>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</si>
  <si>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</si>
  <si>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</si>
  <si>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</si>
  <si>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</si>
  <si>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</si>
  <si>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</si>
  <si>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</si>
  <si>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</si>
  <si>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</si>
  <si>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</si>
  <si>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</si>
  <si>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</si>
  <si>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</si>
  <si>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</si>
  <si>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</si>
  <si>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</si>
  <si>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</si>
  <si>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</si>
  <si>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</si>
  <si>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</si>
  <si>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</si>
  <si>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氏　　　名</t>
  </si>
  <si>
    <t>区　　別</t>
  </si>
  <si>
    <t>女</t>
  </si>
  <si>
    <t>男</t>
  </si>
  <si>
    <t>参加
種別
（○×）</t>
  </si>
  <si>
    <t>年</t>
  </si>
  <si>
    <t>※男子部の女子マネージャーは、男子としてカウントすること。</t>
  </si>
  <si>
    <t>選　手</t>
  </si>
  <si>
    <t>団体（○）</t>
  </si>
  <si>
    <t>個人（○）</t>
  </si>
  <si>
    <t>抽選作業用シート</t>
  </si>
  <si>
    <t>高体連番号</t>
  </si>
  <si>
    <t>学校名</t>
  </si>
  <si>
    <t>略記</t>
  </si>
  <si>
    <t>【男子】</t>
  </si>
  <si>
    <t>【女子】</t>
  </si>
  <si>
    <t>略記</t>
  </si>
  <si>
    <t>シングルス</t>
  </si>
  <si>
    <t>名（同姓）</t>
  </si>
  <si>
    <t>同姓の有無</t>
  </si>
  <si>
    <t>ダブルス</t>
  </si>
  <si>
    <t>小豆島高等学校</t>
  </si>
  <si>
    <t>（小豆島）</t>
  </si>
  <si>
    <t>土庄高等学校</t>
  </si>
  <si>
    <t>（土庄）</t>
  </si>
  <si>
    <t>三本松高等学校</t>
  </si>
  <si>
    <t>（三本松）</t>
  </si>
  <si>
    <t>津田高等学校</t>
  </si>
  <si>
    <t>（津田）</t>
  </si>
  <si>
    <t>石田高等学校</t>
  </si>
  <si>
    <t>（石田）</t>
  </si>
  <si>
    <t>三木高等学校</t>
  </si>
  <si>
    <t>（三木）</t>
  </si>
  <si>
    <t>高松北高等学校</t>
  </si>
  <si>
    <t>（高松北）</t>
  </si>
  <si>
    <t>高松東高等学校</t>
  </si>
  <si>
    <t>（高松東）</t>
  </si>
  <si>
    <t>高松中央高等学校</t>
  </si>
  <si>
    <t>（高中央）</t>
  </si>
  <si>
    <t>高松商業高等学校</t>
  </si>
  <si>
    <t>（高松商）</t>
  </si>
  <si>
    <t>高松高等学校</t>
  </si>
  <si>
    <t>（高松）</t>
  </si>
  <si>
    <t>高松第一高等学校</t>
  </si>
  <si>
    <t>（高松一）</t>
  </si>
  <si>
    <t>高松桜井高等学校</t>
  </si>
  <si>
    <t>（高桜井）</t>
  </si>
  <si>
    <t>高松南高等学校</t>
  </si>
  <si>
    <t>（高松南）</t>
  </si>
  <si>
    <t>香川中央高等学校</t>
  </si>
  <si>
    <t>（香中央）</t>
  </si>
  <si>
    <t>英明高等学校</t>
  </si>
  <si>
    <t>（英明）</t>
  </si>
  <si>
    <t>高松工芸高等学校</t>
  </si>
  <si>
    <t>（高工芸）</t>
  </si>
  <si>
    <t>大手前高松高等学校</t>
  </si>
  <si>
    <t>（大手高）</t>
  </si>
  <si>
    <t>香川誠陵高等学校</t>
  </si>
  <si>
    <t>（香誠陵）</t>
  </si>
  <si>
    <t>高松西高等学校</t>
  </si>
  <si>
    <t>（高松西）</t>
  </si>
  <si>
    <t>農業経営高等学校</t>
  </si>
  <si>
    <t>（農経）</t>
  </si>
  <si>
    <t>飯山高等学校</t>
  </si>
  <si>
    <t>（飯山）</t>
  </si>
  <si>
    <t>坂出高等学校</t>
  </si>
  <si>
    <t>（坂出）</t>
  </si>
  <si>
    <t>坂出商業高等学校</t>
  </si>
  <si>
    <t>（坂出商）</t>
  </si>
  <si>
    <t>坂出第一高等学校</t>
  </si>
  <si>
    <t>（坂出一）</t>
  </si>
  <si>
    <t>坂出工業高等学校</t>
  </si>
  <si>
    <t>（坂出工）</t>
  </si>
  <si>
    <t>丸亀城西高等学校</t>
  </si>
  <si>
    <t>（丸城西）</t>
  </si>
  <si>
    <t>善通寺第一高等学校</t>
  </si>
  <si>
    <t>（善一）</t>
  </si>
  <si>
    <t>尽誠学園高等学校</t>
  </si>
  <si>
    <t>（尽誠）</t>
  </si>
  <si>
    <t>琴平高等学校</t>
  </si>
  <si>
    <t>（琴平）</t>
  </si>
  <si>
    <t>高瀬高等学校</t>
  </si>
  <si>
    <t>（高瀬）</t>
  </si>
  <si>
    <t>香川西高等学校</t>
  </si>
  <si>
    <t>（香川西）</t>
  </si>
  <si>
    <t>笠田高等学校</t>
  </si>
  <si>
    <t>（笠田）</t>
  </si>
  <si>
    <t>観音寺第一高等学校</t>
  </si>
  <si>
    <t>（観一）</t>
  </si>
  <si>
    <t>観音寺中央高等学校</t>
  </si>
  <si>
    <t>（観中央）</t>
  </si>
  <si>
    <t>香川高専高松キャンパス</t>
  </si>
  <si>
    <t>（高専高）</t>
  </si>
  <si>
    <t>香川高専詫間キャンパス</t>
  </si>
  <si>
    <t>（高専詫）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</si>
  <si>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</si>
  <si>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</si>
  <si>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</si>
  <si>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</si>
  <si>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</si>
  <si>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</si>
  <si>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</si>
  <si>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</si>
  <si>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○○</t>
  </si>
  <si>
    <t>○○</t>
  </si>
  <si>
    <t>△△</t>
  </si>
  <si>
    <t>選手1</t>
  </si>
  <si>
    <t>団体（○）</t>
  </si>
  <si>
    <t>団体（×）</t>
  </si>
  <si>
    <t>個人（○）</t>
  </si>
  <si>
    <t>個人（×）</t>
  </si>
  <si>
    <t>当該校職員</t>
  </si>
  <si>
    <t>外部指導者</t>
  </si>
  <si>
    <t>生徒</t>
  </si>
  <si>
    <t>同姓</t>
  </si>
  <si>
    <t>選手</t>
  </si>
  <si>
    <r>
      <t>団体戦　　　　　　　　　参　 加　　　　　　　　人　 数　　　　　　　　</t>
    </r>
    <r>
      <rPr>
        <sz val="9"/>
        <rFont val="ＭＳ Ｐゴシック"/>
        <family val="3"/>
      </rPr>
      <t>（ﾏﾈｰｼﾞｬｰ含）</t>
    </r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</si>
  <si>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</si>
  <si>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</si>
  <si>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</si>
  <si>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１８</t>
  </si>
  <si>
    <t>８</t>
  </si>
  <si>
    <t>９</t>
  </si>
  <si>
    <t>○○、（△△）</t>
  </si>
  <si>
    <t>（○○）、△△</t>
  </si>
  <si>
    <t>日</t>
  </si>
  <si>
    <t>印</t>
  </si>
  <si>
    <t>学校長</t>
  </si>
  <si>
    <t>選　手　名　簿　</t>
  </si>
  <si>
    <t>（</t>
  </si>
  <si>
    <t>）</t>
  </si>
  <si>
    <t>監督</t>
  </si>
  <si>
    <t>（例）</t>
  </si>
  <si>
    <t>③</t>
  </si>
  <si>
    <t>各チームの抱負</t>
  </si>
  <si>
    <t>プログラム用メンバー表の提出は、できればメールでの返信をお願いします。</t>
  </si>
  <si>
    <t>・・・・・・・・</t>
  </si>
  <si>
    <t>②</t>
  </si>
  <si>
    <t>①</t>
  </si>
  <si>
    <t>小豆島</t>
  </si>
  <si>
    <t>土庄</t>
  </si>
  <si>
    <t>三本松</t>
  </si>
  <si>
    <t>津田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</si>
  <si>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</si>
  <si>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</si>
  <si>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</si>
  <si>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</si>
  <si>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</si>
  <si>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</si>
  <si>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</si>
  <si>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</si>
  <si>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</si>
  <si>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</si>
  <si>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</si>
  <si>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</si>
  <si>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</si>
  <si>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大手前高松</t>
  </si>
  <si>
    <t>香川誠陵</t>
  </si>
  <si>
    <t>高松西</t>
  </si>
  <si>
    <t>農業経営</t>
  </si>
  <si>
    <t>飯山</t>
  </si>
  <si>
    <t>坂出</t>
  </si>
  <si>
    <t>坂出商業</t>
  </si>
  <si>
    <t>坂出第一</t>
  </si>
  <si>
    <t>坂出工業</t>
  </si>
  <si>
    <t>丸亀城西</t>
  </si>
  <si>
    <t>善通寺第一</t>
  </si>
  <si>
    <t>尽誠学園</t>
  </si>
  <si>
    <t>琴平</t>
  </si>
  <si>
    <t>高瀬</t>
  </si>
  <si>
    <t>香川西</t>
  </si>
  <si>
    <t>笠田</t>
  </si>
  <si>
    <t>観音寺第一</t>
  </si>
  <si>
    <t>観音寺中央</t>
  </si>
  <si>
    <t>香川高専高松</t>
  </si>
  <si>
    <t>香川高専詫間</t>
  </si>
  <si>
    <t>プログラム用</t>
  </si>
  <si>
    <t>５月</t>
  </si>
  <si>
    <t>第５５回香川県高等学校総合体育大会バドミントン競技　申込書</t>
  </si>
  <si>
    <t>平成２７年</t>
  </si>
  <si>
    <t>高松東高　河合まで</t>
  </si>
  <si>
    <t>高松東</t>
  </si>
  <si>
    <t>河合　雄太</t>
  </si>
  <si>
    <t>高東　太郎</t>
  </si>
  <si>
    <t>前田　二郎</t>
  </si>
  <si>
    <t>紙原稿で提出する場合は、顧問会議（５/２０）で提出して下さい。</t>
  </si>
  <si>
    <t>メ－ルアドレス　ur2799@kagawa-edu.jp</t>
  </si>
  <si>
    <t>藤井学園寒川高等学校</t>
  </si>
  <si>
    <t>（寒川）</t>
  </si>
  <si>
    <t>寒川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</si>
</sst>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 style="thin"/>
      <bottom style="dotted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 style="thin"/>
      <top style="thin"/>
      <bottom style="medium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 style="thin"/>
      <top/>
      <bottom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8" borderId="0" xfId="0" applyNumberFormat="1" applyFill="1" applyAlignment="1">
      <alignment/>
    </xf>
    <xf numFmtId="176" fontId="12" fillId="8" borderId="0" xfId="0" applyNumberFormat="1" applyFont="1" applyFill="1" applyAlignment="1">
      <alignment horizontal="center" vertical="center"/>
    </xf>
    <xf numFmtId="176" fontId="7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12" fillId="13" borderId="0" xfId="0" applyNumberFormat="1" applyFont="1" applyFill="1" applyAlignment="1">
      <alignment horizontal="center" vertical="center"/>
    </xf>
    <xf numFmtId="176" fontId="7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 quotePrefix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 quotePrefix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66" xfId="0" applyFont="1" applyBorder="1" applyAlignment="1">
      <alignment vertical="center"/>
    </xf>
    <xf numFmtId="57" fontId="0" fillId="0" borderId="66" xfId="0" applyNumberFormat="1" applyBorder="1" applyAlignment="1">
      <alignment vertical="center"/>
    </xf>
    <xf numFmtId="0" fontId="10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 quotePrefix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30" xfId="0" applyFont="1" applyBorder="1" applyAlignment="1" quotePrefix="1">
      <alignment vertical="center"/>
    </xf>
    <xf numFmtId="0" fontId="5" fillId="0" borderId="70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10" fillId="0" borderId="31" xfId="0" applyFont="1" applyBorder="1" applyAlignment="1">
      <alignment vertical="center" shrinkToFi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 quotePrefix="1">
      <alignment vertical="top"/>
    </xf>
    <xf numFmtId="0" fontId="18" fillId="0" borderId="0" xfId="0" applyFont="1" applyFill="1" applyBorder="1" applyAlignment="1">
      <alignment vertical="top"/>
    </xf>
    <xf numFmtId="0" fontId="0" fillId="0" borderId="75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distributed" textRotation="255"/>
    </xf>
    <xf numFmtId="0" fontId="2" fillId="0" borderId="77" xfId="0" applyFont="1" applyBorder="1" applyAlignment="1">
      <alignment horizontal="center" vertical="center" wrapText="1" shrinkToFit="1"/>
    </xf>
    <xf numFmtId="0" fontId="0" fillId="0" borderId="77" xfId="0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78" xfId="0" applyBorder="1" applyAlignment="1" quotePrefix="1">
      <alignment horizontal="center"/>
    </xf>
    <xf numFmtId="0" fontId="12" fillId="0" borderId="7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36" xfId="0" applyBorder="1" applyAlignment="1">
      <alignment horizontal="distributed" vertical="center" shrinkToFit="1"/>
    </xf>
    <xf numFmtId="0" fontId="0" fillId="0" borderId="78" xfId="0" applyNumberForma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57" fontId="0" fillId="0" borderId="18" xfId="0" applyNumberForma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57" fontId="0" fillId="0" borderId="17" xfId="0" applyNumberForma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vertical="center"/>
      <protection locked="0"/>
    </xf>
    <xf numFmtId="57" fontId="0" fillId="0" borderId="66" xfId="0" applyNumberForma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 shrinkToFit="1"/>
      <protection locked="0"/>
    </xf>
    <xf numFmtId="0" fontId="5" fillId="0" borderId="85" xfId="0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57" fontId="0" fillId="0" borderId="17" xfId="0" applyNumberForma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5" fillId="0" borderId="74" xfId="0" applyFont="1" applyBorder="1" applyAlignment="1">
      <alignment horizontal="distributed" vertical="center"/>
    </xf>
    <xf numFmtId="0" fontId="5" fillId="0" borderId="6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 quotePrefix="1">
      <alignment horizontal="center" vertical="center"/>
    </xf>
    <xf numFmtId="0" fontId="5" fillId="0" borderId="10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0" fillId="0" borderId="91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11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 applyProtection="1">
      <alignment horizontal="left"/>
      <protection locked="0"/>
    </xf>
    <xf numFmtId="0" fontId="5" fillId="0" borderId="74" xfId="0" applyFont="1" applyBorder="1" applyAlignment="1" applyProtection="1">
      <alignment horizontal="left"/>
      <protection locked="0"/>
    </xf>
    <xf numFmtId="0" fontId="5" fillId="0" borderId="6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02" xfId="0" applyFont="1" applyBorder="1" applyAlignment="1">
      <alignment horizontal="left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4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74" xfId="0" applyFont="1" applyBorder="1" applyAlignment="1">
      <alignment horizontal="center" shrinkToFit="1"/>
    </xf>
    <xf numFmtId="0" fontId="5" fillId="0" borderId="91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3" fillId="0" borderId="98" xfId="0" applyFont="1" applyBorder="1" applyAlignment="1" quotePrefix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7" fillId="0" borderId="98" xfId="0" applyFont="1" applyBorder="1" applyAlignment="1" quotePrefix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98" xfId="0" applyFont="1" applyBorder="1" applyAlignment="1" applyProtection="1">
      <alignment horizontal="center" vertical="center"/>
      <protection locked="0"/>
    </xf>
    <xf numFmtId="0" fontId="17" fillId="0" borderId="92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17" fillId="0" borderId="100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02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4" xfId="0" applyFont="1" applyBorder="1" applyAlignment="1">
      <alignment horizontal="center"/>
    </xf>
    <xf numFmtId="0" fontId="0" fillId="0" borderId="108" xfId="0" applyBorder="1" applyAlignment="1">
      <alignment horizontal="center" vertical="center" wrapText="1"/>
    </xf>
    <xf numFmtId="0" fontId="5" fillId="0" borderId="1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2" fillId="0" borderId="93" xfId="0" applyFont="1" applyBorder="1" applyAlignment="1">
      <alignment horizontal="distributed" vertical="center"/>
    </xf>
    <xf numFmtId="0" fontId="12" fillId="0" borderId="1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9" fillId="0" borderId="91" xfId="0" applyFont="1" applyBorder="1" applyAlignment="1" quotePrefix="1">
      <alignment horizontal="center" vertical="center"/>
    </xf>
    <xf numFmtId="0" fontId="19" fillId="0" borderId="77" xfId="0" applyFont="1" applyBorder="1" applyAlignment="1" quotePrefix="1">
      <alignment horizontal="center" vertical="center"/>
    </xf>
    <xf numFmtId="0" fontId="19" fillId="0" borderId="92" xfId="0" applyFont="1" applyBorder="1" applyAlignment="1" quotePrefix="1">
      <alignment horizontal="center" vertical="center"/>
    </xf>
    <xf numFmtId="0" fontId="19" fillId="0" borderId="105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90" xfId="0" applyFont="1" applyBorder="1" applyAlignment="1" quotePrefix="1">
      <alignment horizontal="center" vertical="center"/>
    </xf>
    <xf numFmtId="0" fontId="19" fillId="0" borderId="110" xfId="0" applyFont="1" applyBorder="1" applyAlignment="1" quotePrefix="1">
      <alignment horizontal="center" vertical="center"/>
    </xf>
    <xf numFmtId="0" fontId="19" fillId="0" borderId="115" xfId="0" applyFont="1" applyBorder="1" applyAlignment="1" quotePrefix="1">
      <alignment horizontal="center" vertical="center"/>
    </xf>
    <xf numFmtId="0" fontId="19" fillId="0" borderId="100" xfId="0" applyFont="1" applyBorder="1" applyAlignment="1" quotePrefix="1">
      <alignment horizontal="center" vertical="center"/>
    </xf>
    <xf numFmtId="0" fontId="0" fillId="0" borderId="117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17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93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 quotePrefix="1">
      <alignment horizontal="center" vertical="center"/>
      <protection locked="0"/>
    </xf>
    <xf numFmtId="0" fontId="19" fillId="0" borderId="92" xfId="0" applyFont="1" applyBorder="1" applyAlignment="1" applyProtection="1" quotePrefix="1">
      <alignment horizontal="center" vertical="center"/>
      <protection locked="0"/>
    </xf>
    <xf numFmtId="0" fontId="19" fillId="0" borderId="105" xfId="0" applyFont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 applyProtection="1" quotePrefix="1">
      <alignment horizontal="center" vertical="center"/>
      <protection locked="0"/>
    </xf>
    <xf numFmtId="0" fontId="19" fillId="0" borderId="90" xfId="0" applyFont="1" applyBorder="1" applyAlignment="1" applyProtection="1" quotePrefix="1">
      <alignment horizontal="center" vertical="center"/>
      <protection locked="0"/>
    </xf>
    <xf numFmtId="0" fontId="19" fillId="0" borderId="110" xfId="0" applyFont="1" applyBorder="1" applyAlignment="1" applyProtection="1" quotePrefix="1">
      <alignment horizontal="center" vertical="center"/>
      <protection locked="0"/>
    </xf>
    <xf numFmtId="0" fontId="19" fillId="0" borderId="115" xfId="0" applyFont="1" applyBorder="1" applyAlignment="1" applyProtection="1" quotePrefix="1">
      <alignment horizontal="center" vertical="center"/>
      <protection locked="0"/>
    </xf>
    <xf numFmtId="0" fontId="19" fillId="0" borderId="100" xfId="0" applyFont="1" applyBorder="1" applyAlignment="1" applyProtection="1" quotePrefix="1">
      <alignment horizontal="center" vertical="center"/>
      <protection locked="0"/>
    </xf>
    <xf numFmtId="176" fontId="7" fillId="8" borderId="0" xfId="0" applyNumberFormat="1" applyFont="1" applyFill="1" applyAlignment="1">
      <alignment horizontal="center" vertical="center" shrinkToFit="1"/>
    </xf>
    <xf numFmtId="176" fontId="7" fillId="13" borderId="0" xfId="0" applyNumberFormat="1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8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9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285750</xdr:rowOff>
    </xdr:from>
    <xdr:to>
      <xdr:col>40</xdr:col>
      <xdr:colOff>495300</xdr:colOff>
      <xdr:row>24</xdr:row>
      <xdr:rowOff>209550</xdr:rowOff>
    </xdr:to>
    <xdr:sp>
      <xdr:nvSpPr>
        <xdr:cNvPr id="3" name="角丸四角形吹き出し 10"/>
        <xdr:cNvSpPr>
          <a:spLocks/>
        </xdr:cNvSpPr>
      </xdr:nvSpPr>
      <xdr:spPr>
        <a:xfrm>
          <a:off x="18135600" y="696277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19050</xdr:rowOff>
    </xdr:from>
    <xdr:to>
      <xdr:col>30</xdr:col>
      <xdr:colOff>457200</xdr:colOff>
      <xdr:row>30</xdr:row>
      <xdr:rowOff>47625</xdr:rowOff>
    </xdr:to>
    <xdr:sp>
      <xdr:nvSpPr>
        <xdr:cNvPr id="4" name="角丸四角形吹き出し 5"/>
        <xdr:cNvSpPr>
          <a:spLocks/>
        </xdr:cNvSpPr>
      </xdr:nvSpPr>
      <xdr:spPr>
        <a:xfrm>
          <a:off x="13087350" y="8639175"/>
          <a:ext cx="1962150" cy="676275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600075</xdr:colOff>
      <xdr:row>1</xdr:row>
      <xdr:rowOff>9525</xdr:rowOff>
    </xdr:from>
    <xdr:to>
      <xdr:col>23</xdr:col>
      <xdr:colOff>790575</xdr:colOff>
      <xdr:row>1</xdr:row>
      <xdr:rowOff>304800</xdr:rowOff>
    </xdr:to>
    <xdr:sp>
      <xdr:nvSpPr>
        <xdr:cNvPr id="5" name="角丸四角形吹き出し 6"/>
        <xdr:cNvSpPr>
          <a:spLocks/>
        </xdr:cNvSpPr>
      </xdr:nvSpPr>
      <xdr:spPr>
        <a:xfrm>
          <a:off x="9896475" y="304800"/>
          <a:ext cx="2428875" cy="295275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23</xdr:col>
      <xdr:colOff>704850</xdr:colOff>
      <xdr:row>3</xdr:row>
      <xdr:rowOff>95250</xdr:rowOff>
    </xdr:from>
    <xdr:to>
      <xdr:col>34</xdr:col>
      <xdr:colOff>247650</xdr:colOff>
      <xdr:row>6</xdr:row>
      <xdr:rowOff>152400</xdr:rowOff>
    </xdr:to>
    <xdr:sp>
      <xdr:nvSpPr>
        <xdr:cNvPr id="6" name="角丸四角形吹き出し 11"/>
        <xdr:cNvSpPr>
          <a:spLocks/>
        </xdr:cNvSpPr>
      </xdr:nvSpPr>
      <xdr:spPr>
        <a:xfrm>
          <a:off x="12239625" y="1038225"/>
          <a:ext cx="4267200" cy="62865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  <xdr:twoCellAnchor>
    <xdr:from>
      <xdr:col>20</xdr:col>
      <xdr:colOff>152400</xdr:colOff>
      <xdr:row>16</xdr:row>
      <xdr:rowOff>209550</xdr:rowOff>
    </xdr:from>
    <xdr:to>
      <xdr:col>23</xdr:col>
      <xdr:colOff>638175</xdr:colOff>
      <xdr:row>18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9448800" y="4943475"/>
          <a:ext cx="2724150" cy="571500"/>
        </a:xfrm>
        <a:prstGeom prst="wedgeRoundRectCallout">
          <a:avLst>
            <a:gd name="adj1" fmla="val 102597"/>
            <a:gd name="adj2" fmla="val -241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28</xdr:col>
      <xdr:colOff>9525</xdr:colOff>
      <xdr:row>8</xdr:row>
      <xdr:rowOff>66675</xdr:rowOff>
    </xdr:from>
    <xdr:to>
      <xdr:col>28</xdr:col>
      <xdr:colOff>390525</xdr:colOff>
      <xdr:row>17</xdr:row>
      <xdr:rowOff>295275</xdr:rowOff>
    </xdr:to>
    <xdr:sp>
      <xdr:nvSpPr>
        <xdr:cNvPr id="8" name="左中かっこ 12"/>
        <xdr:cNvSpPr>
          <a:spLocks/>
        </xdr:cNvSpPr>
      </xdr:nvSpPr>
      <xdr:spPr>
        <a:xfrm>
          <a:off x="13687425" y="2209800"/>
          <a:ext cx="381000" cy="3143250"/>
        </a:xfrm>
        <a:prstGeom prst="leftBrace">
          <a:avLst>
            <a:gd name="adj" fmla="val -45587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5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6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285750</xdr:rowOff>
    </xdr:from>
    <xdr:to>
      <xdr:col>40</xdr:col>
      <xdr:colOff>495300</xdr:colOff>
      <xdr:row>23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18135600" y="663892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0</xdr:rowOff>
    </xdr:from>
    <xdr:to>
      <xdr:col>30</xdr:col>
      <xdr:colOff>457200</xdr:colOff>
      <xdr:row>30</xdr:row>
      <xdr:rowOff>38100</xdr:rowOff>
    </xdr:to>
    <xdr:sp>
      <xdr:nvSpPr>
        <xdr:cNvPr id="4" name="角丸四角形吹き出し 8"/>
        <xdr:cNvSpPr>
          <a:spLocks/>
        </xdr:cNvSpPr>
      </xdr:nvSpPr>
      <xdr:spPr>
        <a:xfrm>
          <a:off x="13087350" y="8620125"/>
          <a:ext cx="1962150" cy="6858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695325</xdr:colOff>
      <xdr:row>1</xdr:row>
      <xdr:rowOff>0</xdr:rowOff>
    </xdr:from>
    <xdr:to>
      <xdr:col>24</xdr:col>
      <xdr:colOff>38100</xdr:colOff>
      <xdr:row>1</xdr:row>
      <xdr:rowOff>285750</xdr:rowOff>
    </xdr:to>
    <xdr:sp>
      <xdr:nvSpPr>
        <xdr:cNvPr id="5" name="角丸四角形吹き出し 9"/>
        <xdr:cNvSpPr>
          <a:spLocks/>
        </xdr:cNvSpPr>
      </xdr:nvSpPr>
      <xdr:spPr>
        <a:xfrm>
          <a:off x="9991725" y="295275"/>
          <a:ext cx="2438400" cy="285750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24</xdr:col>
      <xdr:colOff>76200</xdr:colOff>
      <xdr:row>3</xdr:row>
      <xdr:rowOff>95250</xdr:rowOff>
    </xdr:from>
    <xdr:to>
      <xdr:col>34</xdr:col>
      <xdr:colOff>485775</xdr:colOff>
      <xdr:row>6</xdr:row>
      <xdr:rowOff>133350</xdr:rowOff>
    </xdr:to>
    <xdr:sp>
      <xdr:nvSpPr>
        <xdr:cNvPr id="6" name="角丸四角形吹き出し 11"/>
        <xdr:cNvSpPr>
          <a:spLocks/>
        </xdr:cNvSpPr>
      </xdr:nvSpPr>
      <xdr:spPr>
        <a:xfrm>
          <a:off x="12468225" y="1038225"/>
          <a:ext cx="4276725" cy="60960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  <xdr:twoCellAnchor>
    <xdr:from>
      <xdr:col>20</xdr:col>
      <xdr:colOff>171450</xdr:colOff>
      <xdr:row>16</xdr:row>
      <xdr:rowOff>104775</xdr:rowOff>
    </xdr:from>
    <xdr:to>
      <xdr:col>23</xdr:col>
      <xdr:colOff>590550</xdr:colOff>
      <xdr:row>18</xdr:row>
      <xdr:rowOff>238125</xdr:rowOff>
    </xdr:to>
    <xdr:sp>
      <xdr:nvSpPr>
        <xdr:cNvPr id="7" name="角丸四角形吹き出し 10"/>
        <xdr:cNvSpPr>
          <a:spLocks/>
        </xdr:cNvSpPr>
      </xdr:nvSpPr>
      <xdr:spPr>
        <a:xfrm>
          <a:off x="9467850" y="4838700"/>
          <a:ext cx="2657475" cy="781050"/>
        </a:xfrm>
        <a:prstGeom prst="wedgeRoundRectCallout">
          <a:avLst>
            <a:gd name="adj1" fmla="val 102620"/>
            <a:gd name="adj2" fmla="val -1838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27</xdr:col>
      <xdr:colOff>523875</xdr:colOff>
      <xdr:row>8</xdr:row>
      <xdr:rowOff>66675</xdr:rowOff>
    </xdr:from>
    <xdr:to>
      <xdr:col>28</xdr:col>
      <xdr:colOff>314325</xdr:colOff>
      <xdr:row>17</xdr:row>
      <xdr:rowOff>257175</xdr:rowOff>
    </xdr:to>
    <xdr:sp>
      <xdr:nvSpPr>
        <xdr:cNvPr id="8" name="左中かっこ 12"/>
        <xdr:cNvSpPr>
          <a:spLocks/>
        </xdr:cNvSpPr>
      </xdr:nvSpPr>
      <xdr:spPr>
        <a:xfrm>
          <a:off x="13582650" y="2209800"/>
          <a:ext cx="409575" cy="3105150"/>
        </a:xfrm>
        <a:prstGeom prst="leftBrace">
          <a:avLst>
            <a:gd name="adj" fmla="val -44939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361950" y="2857500"/>
          <a:ext cx="1114425" cy="361950"/>
        </a:xfrm>
        <a:prstGeom prst="wedgeRoundRectCallout">
          <a:avLst>
            <a:gd name="adj1" fmla="val -35120"/>
            <a:gd name="adj2" fmla="val 171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11</xdr:col>
      <xdr:colOff>57150</xdr:colOff>
      <xdr:row>13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2085975" y="2867025"/>
          <a:ext cx="2209800" cy="361950"/>
        </a:xfrm>
        <a:prstGeom prst="wedgeRoundRectCallout">
          <a:avLst>
            <a:gd name="adj1" fmla="val -41138"/>
            <a:gd name="adj2" fmla="val 1812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tairen.com/&#23554;&#38272;&#37096;\&#21332;&#20250;&#26479;\25&#12539;&#21332;&#20250;&#26479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49"/>
  <sheetViews>
    <sheetView tabSelected="1" view="pageBreakPreview" zoomScale="70" zoomScaleSheetLayoutView="70" zoomScalePageLayoutView="0" workbookViewId="0" topLeftCell="A1">
      <selection activeCell="K2" sqref="K2:L3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24" t="s">
        <v>231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6"/>
      <c r="T1" s="324" t="str">
        <f>A1</f>
        <v>第５５回香川県高等学校総合体育大会バドミントン競技　申込書</v>
      </c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</row>
    <row r="2" spans="1:45" ht="25.5" customHeight="1">
      <c r="A2" s="305" t="s">
        <v>52</v>
      </c>
      <c r="B2" s="305"/>
      <c r="C2" s="325">
        <f>IF(K2=0,"",VLOOKUP('抽選作業用'!E1,'抽選作業用'!Z4:AB41,2))</f>
      </c>
      <c r="D2" s="325"/>
      <c r="E2" s="325"/>
      <c r="G2" s="326" t="s">
        <v>47</v>
      </c>
      <c r="H2" s="327"/>
      <c r="I2" s="337" t="s">
        <v>10</v>
      </c>
      <c r="J2" s="310" t="s">
        <v>46</v>
      </c>
      <c r="K2" s="342"/>
      <c r="L2" s="343"/>
      <c r="M2" s="308" t="s">
        <v>27</v>
      </c>
      <c r="N2" s="339" t="s">
        <v>56</v>
      </c>
      <c r="O2" s="340"/>
      <c r="P2" s="316" t="s">
        <v>57</v>
      </c>
      <c r="Q2" s="306"/>
      <c r="R2" s="307"/>
      <c r="T2" s="305" t="s">
        <v>52</v>
      </c>
      <c r="U2" s="305"/>
      <c r="V2" s="325"/>
      <c r="W2" s="325"/>
      <c r="X2" s="325"/>
      <c r="Z2" s="326" t="s">
        <v>47</v>
      </c>
      <c r="AA2" s="327"/>
      <c r="AB2" s="330" t="s">
        <v>10</v>
      </c>
      <c r="AC2" s="310" t="s">
        <v>46</v>
      </c>
      <c r="AD2" s="332" t="s">
        <v>156</v>
      </c>
      <c r="AE2" s="333"/>
      <c r="AF2" s="308" t="s">
        <v>27</v>
      </c>
      <c r="AG2" s="332" t="s">
        <v>56</v>
      </c>
      <c r="AH2" s="335"/>
      <c r="AI2" s="316" t="s">
        <v>57</v>
      </c>
      <c r="AJ2" s="244" t="s">
        <v>61</v>
      </c>
      <c r="AK2" s="245"/>
      <c r="AR2" s="1" t="s">
        <v>160</v>
      </c>
      <c r="AS2" s="1" t="s">
        <v>162</v>
      </c>
    </row>
    <row r="3" spans="1:45" ht="25.5" customHeight="1" thickBot="1">
      <c r="A3" s="304" t="s">
        <v>50</v>
      </c>
      <c r="B3" s="304"/>
      <c r="C3" s="304"/>
      <c r="D3" s="314"/>
      <c r="E3" s="314"/>
      <c r="G3" s="328"/>
      <c r="H3" s="329"/>
      <c r="I3" s="338"/>
      <c r="J3" s="311"/>
      <c r="K3" s="344"/>
      <c r="L3" s="345"/>
      <c r="M3" s="309"/>
      <c r="N3" s="338"/>
      <c r="O3" s="341"/>
      <c r="P3" s="317"/>
      <c r="Q3" s="312"/>
      <c r="R3" s="313"/>
      <c r="T3" s="304" t="s">
        <v>50</v>
      </c>
      <c r="U3" s="304"/>
      <c r="V3" s="304"/>
      <c r="W3" s="304" t="s">
        <v>156</v>
      </c>
      <c r="X3" s="304"/>
      <c r="Z3" s="328"/>
      <c r="AA3" s="329"/>
      <c r="AB3" s="331"/>
      <c r="AC3" s="311"/>
      <c r="AD3" s="331"/>
      <c r="AE3" s="334"/>
      <c r="AF3" s="309"/>
      <c r="AG3" s="331"/>
      <c r="AH3" s="336"/>
      <c r="AI3" s="317"/>
      <c r="AJ3" s="246" t="s">
        <v>62</v>
      </c>
      <c r="AK3" s="247"/>
      <c r="AR3" s="1" t="s">
        <v>161</v>
      </c>
      <c r="AS3" s="1" t="s">
        <v>163</v>
      </c>
    </row>
    <row r="4" spans="1:24" ht="8.25" customHeight="1" thickBot="1">
      <c r="A4" s="305"/>
      <c r="B4" s="305"/>
      <c r="C4" s="305"/>
      <c r="D4" s="315"/>
      <c r="E4" s="315"/>
      <c r="T4" s="305"/>
      <c r="U4" s="305"/>
      <c r="V4" s="305"/>
      <c r="W4" s="305"/>
      <c r="X4" s="305"/>
    </row>
    <row r="5" spans="1:37" ht="27" customHeight="1">
      <c r="A5" s="318" t="s">
        <v>51</v>
      </c>
      <c r="B5" s="318"/>
      <c r="C5" s="318"/>
      <c r="D5" s="315"/>
      <c r="E5" s="315"/>
      <c r="F5" s="315"/>
      <c r="G5" s="315"/>
      <c r="H5" s="315"/>
      <c r="I5" s="315"/>
      <c r="J5" s="315"/>
      <c r="K5" s="315"/>
      <c r="P5" s="310" t="s">
        <v>45</v>
      </c>
      <c r="Q5" s="346" t="str">
        <f>COUNTA(B9:B28)&amp;" "&amp;"人"</f>
        <v>0 人</v>
      </c>
      <c r="R5" s="347"/>
      <c r="T5" s="318" t="s">
        <v>51</v>
      </c>
      <c r="U5" s="318"/>
      <c r="V5" s="318"/>
      <c r="W5" s="305" t="s">
        <v>176</v>
      </c>
      <c r="X5" s="305"/>
      <c r="Y5" s="305"/>
      <c r="Z5" s="305"/>
      <c r="AA5" s="305"/>
      <c r="AB5" s="305"/>
      <c r="AC5" s="305"/>
      <c r="AD5" s="305"/>
      <c r="AI5" s="310" t="s">
        <v>45</v>
      </c>
      <c r="AJ5" s="248" t="str">
        <f>COUNTA(U9:U28)&amp;" "&amp;"人"</f>
        <v>8 人</v>
      </c>
      <c r="AK5" s="249"/>
    </row>
    <row r="6" spans="16:37" ht="9.75" customHeight="1" thickBot="1">
      <c r="P6" s="311"/>
      <c r="Q6" s="348"/>
      <c r="R6" s="349"/>
      <c r="AI6" s="311"/>
      <c r="AJ6" s="250"/>
      <c r="AK6" s="251"/>
    </row>
    <row r="7" spans="1:36" ht="24.75" customHeight="1" thickBot="1">
      <c r="A7" s="322" t="s">
        <v>12</v>
      </c>
      <c r="B7" s="322"/>
      <c r="C7" s="322"/>
      <c r="D7" s="322"/>
      <c r="E7" s="322"/>
      <c r="F7" s="7"/>
      <c r="H7" s="323" t="s">
        <v>13</v>
      </c>
      <c r="I7" s="323"/>
      <c r="J7" s="323"/>
      <c r="K7" s="323"/>
      <c r="L7" s="323"/>
      <c r="M7" s="323"/>
      <c r="N7" s="323"/>
      <c r="P7" s="2"/>
      <c r="Q7" s="2"/>
      <c r="T7" s="322" t="s">
        <v>12</v>
      </c>
      <c r="U7" s="322"/>
      <c r="V7" s="322"/>
      <c r="W7" s="322"/>
      <c r="X7" s="322"/>
      <c r="Y7" s="7"/>
      <c r="AA7" s="323" t="s">
        <v>13</v>
      </c>
      <c r="AB7" s="323"/>
      <c r="AC7" s="323"/>
      <c r="AD7" s="323"/>
      <c r="AE7" s="323"/>
      <c r="AF7" s="323"/>
      <c r="AG7" s="323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293"/>
      <c r="I8" s="294"/>
      <c r="J8" s="294" t="s">
        <v>53</v>
      </c>
      <c r="K8" s="294"/>
      <c r="L8" s="294"/>
      <c r="M8" s="294"/>
      <c r="N8" s="295"/>
      <c r="O8" s="293" t="s">
        <v>54</v>
      </c>
      <c r="P8" s="294"/>
      <c r="Q8" s="294"/>
      <c r="R8" s="29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293"/>
      <c r="AB8" s="294"/>
      <c r="AC8" s="294" t="s">
        <v>53</v>
      </c>
      <c r="AD8" s="294"/>
      <c r="AE8" s="294"/>
      <c r="AF8" s="294"/>
      <c r="AG8" s="295"/>
      <c r="AH8" s="293" t="s">
        <v>54</v>
      </c>
      <c r="AI8" s="294"/>
      <c r="AJ8" s="294"/>
      <c r="AK8" s="295"/>
    </row>
    <row r="9" spans="1:45" ht="25.5" customHeight="1" thickTop="1">
      <c r="A9" s="57" t="s">
        <v>17</v>
      </c>
      <c r="B9" s="162"/>
      <c r="C9" s="162"/>
      <c r="D9" s="163"/>
      <c r="E9" s="164"/>
      <c r="F9" s="7"/>
      <c r="H9" s="296" t="s">
        <v>49</v>
      </c>
      <c r="I9" s="297"/>
      <c r="J9" s="364"/>
      <c r="K9" s="365"/>
      <c r="L9" s="365"/>
      <c r="M9" s="365"/>
      <c r="N9" s="366"/>
      <c r="O9" s="367"/>
      <c r="P9" s="368"/>
      <c r="Q9" s="368"/>
      <c r="R9" s="369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96" t="s">
        <v>49</v>
      </c>
      <c r="AB9" s="297"/>
      <c r="AC9" s="298" t="s">
        <v>157</v>
      </c>
      <c r="AD9" s="299"/>
      <c r="AE9" s="299"/>
      <c r="AF9" s="299"/>
      <c r="AG9" s="300"/>
      <c r="AH9" s="301" t="s">
        <v>164</v>
      </c>
      <c r="AI9" s="302"/>
      <c r="AJ9" s="302"/>
      <c r="AK9" s="303"/>
      <c r="AR9" s="1" t="s">
        <v>164</v>
      </c>
      <c r="AS9" s="1" t="s">
        <v>166</v>
      </c>
    </row>
    <row r="10" spans="1:45" ht="25.5" customHeight="1">
      <c r="A10" s="54" t="s">
        <v>18</v>
      </c>
      <c r="B10" s="165"/>
      <c r="C10" s="165"/>
      <c r="D10" s="166"/>
      <c r="E10" s="167"/>
      <c r="F10" s="7"/>
      <c r="H10" s="278" t="s">
        <v>19</v>
      </c>
      <c r="I10" s="279"/>
      <c r="J10" s="354"/>
      <c r="K10" s="355"/>
      <c r="L10" s="355"/>
      <c r="M10" s="355"/>
      <c r="N10" s="356"/>
      <c r="O10" s="370"/>
      <c r="P10" s="371"/>
      <c r="Q10" s="371"/>
      <c r="R10" s="372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278" t="s">
        <v>19</v>
      </c>
      <c r="AB10" s="279"/>
      <c r="AC10" s="280" t="s">
        <v>158</v>
      </c>
      <c r="AD10" s="281"/>
      <c r="AE10" s="281"/>
      <c r="AF10" s="281"/>
      <c r="AG10" s="282"/>
      <c r="AH10" s="283" t="s">
        <v>165</v>
      </c>
      <c r="AI10" s="284"/>
      <c r="AJ10" s="284"/>
      <c r="AK10" s="285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65"/>
      <c r="C11" s="165"/>
      <c r="D11" s="166"/>
      <c r="E11" s="167"/>
      <c r="F11" s="7"/>
      <c r="H11" s="286" t="s">
        <v>21</v>
      </c>
      <c r="I11" s="287"/>
      <c r="J11" s="357"/>
      <c r="K11" s="358"/>
      <c r="L11" s="358"/>
      <c r="M11" s="159"/>
      <c r="N11" s="64" t="s">
        <v>58</v>
      </c>
      <c r="O11" s="319"/>
      <c r="P11" s="320"/>
      <c r="Q11" s="320"/>
      <c r="R11" s="321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86" t="s">
        <v>21</v>
      </c>
      <c r="AB11" s="287"/>
      <c r="AC11" s="288" t="s">
        <v>155</v>
      </c>
      <c r="AD11" s="289"/>
      <c r="AE11" s="289"/>
      <c r="AF11" s="12">
        <v>1</v>
      </c>
      <c r="AG11" s="64" t="s">
        <v>58</v>
      </c>
      <c r="AH11" s="290" t="s">
        <v>166</v>
      </c>
      <c r="AI11" s="291"/>
      <c r="AJ11" s="291"/>
      <c r="AK11" s="292"/>
      <c r="AS11" s="1" t="s">
        <v>165</v>
      </c>
    </row>
    <row r="12" spans="1:37" ht="25.5" customHeight="1" thickBot="1">
      <c r="A12" s="54" t="s">
        <v>4</v>
      </c>
      <c r="B12" s="165"/>
      <c r="C12" s="165"/>
      <c r="D12" s="166"/>
      <c r="E12" s="167"/>
      <c r="F12" s="7"/>
      <c r="H12" s="57" t="s">
        <v>20</v>
      </c>
      <c r="I12" s="21" t="s">
        <v>60</v>
      </c>
      <c r="J12" s="350"/>
      <c r="K12" s="351"/>
      <c r="L12" s="351"/>
      <c r="M12" s="160"/>
      <c r="N12" s="65" t="s">
        <v>58</v>
      </c>
      <c r="O12" s="265" t="s">
        <v>59</v>
      </c>
      <c r="P12" s="265"/>
      <c r="Q12" s="265"/>
      <c r="R12" s="265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62" t="s">
        <v>159</v>
      </c>
      <c r="AD12" s="263"/>
      <c r="AE12" s="264"/>
      <c r="AF12" s="10">
        <v>3</v>
      </c>
      <c r="AG12" s="65" t="s">
        <v>58</v>
      </c>
      <c r="AH12" s="265" t="s">
        <v>59</v>
      </c>
      <c r="AI12" s="265"/>
      <c r="AJ12" s="265"/>
      <c r="AK12" s="265"/>
    </row>
    <row r="13" spans="1:44" ht="25.5" customHeight="1">
      <c r="A13" s="54" t="s">
        <v>5</v>
      </c>
      <c r="B13" s="165"/>
      <c r="C13" s="165"/>
      <c r="D13" s="166"/>
      <c r="E13" s="167"/>
      <c r="F13" s="7"/>
      <c r="H13" s="54" t="s">
        <v>25</v>
      </c>
      <c r="I13" s="23" t="s">
        <v>60</v>
      </c>
      <c r="J13" s="350"/>
      <c r="K13" s="351"/>
      <c r="L13" s="351"/>
      <c r="M13" s="160"/>
      <c r="N13" s="65" t="s">
        <v>58</v>
      </c>
      <c r="P13" s="266" t="s">
        <v>169</v>
      </c>
      <c r="Q13" s="267"/>
      <c r="R13" s="361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62" t="s">
        <v>149</v>
      </c>
      <c r="AD13" s="263"/>
      <c r="AE13" s="264"/>
      <c r="AF13" s="10">
        <v>3</v>
      </c>
      <c r="AG13" s="65" t="s">
        <v>58</v>
      </c>
      <c r="AI13" s="266" t="s">
        <v>169</v>
      </c>
      <c r="AJ13" s="267"/>
      <c r="AK13" s="252">
        <f>COUNTA(AC11:AE18)</f>
        <v>8</v>
      </c>
      <c r="AR13" s="1" t="s">
        <v>167</v>
      </c>
    </row>
    <row r="14" spans="1:44" ht="25.5" customHeight="1">
      <c r="A14" s="54" t="s">
        <v>6</v>
      </c>
      <c r="B14" s="165"/>
      <c r="C14" s="165"/>
      <c r="D14" s="166"/>
      <c r="E14" s="167"/>
      <c r="F14" s="7"/>
      <c r="H14" s="54" t="s">
        <v>3</v>
      </c>
      <c r="I14" s="23" t="s">
        <v>60</v>
      </c>
      <c r="J14" s="350"/>
      <c r="K14" s="351"/>
      <c r="L14" s="351"/>
      <c r="M14" s="160"/>
      <c r="N14" s="65" t="s">
        <v>58</v>
      </c>
      <c r="P14" s="268"/>
      <c r="Q14" s="269"/>
      <c r="R14" s="360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62" t="s">
        <v>150</v>
      </c>
      <c r="AD14" s="263"/>
      <c r="AE14" s="264"/>
      <c r="AF14" s="10">
        <v>3</v>
      </c>
      <c r="AG14" s="65" t="s">
        <v>58</v>
      </c>
      <c r="AI14" s="268"/>
      <c r="AJ14" s="269"/>
      <c r="AK14" s="253"/>
      <c r="AR14" s="1" t="s">
        <v>172</v>
      </c>
    </row>
    <row r="15" spans="1:37" ht="25.5" customHeight="1">
      <c r="A15" s="54" t="s">
        <v>7</v>
      </c>
      <c r="B15" s="165"/>
      <c r="C15" s="165"/>
      <c r="D15" s="166"/>
      <c r="E15" s="167"/>
      <c r="F15" s="7"/>
      <c r="H15" s="54" t="s">
        <v>4</v>
      </c>
      <c r="I15" s="23" t="s">
        <v>60</v>
      </c>
      <c r="J15" s="350"/>
      <c r="K15" s="351"/>
      <c r="L15" s="351"/>
      <c r="M15" s="160"/>
      <c r="N15" s="65" t="s">
        <v>58</v>
      </c>
      <c r="P15" s="270"/>
      <c r="Q15" s="271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62" t="s">
        <v>151</v>
      </c>
      <c r="AD15" s="263"/>
      <c r="AE15" s="264"/>
      <c r="AF15" s="10">
        <v>2</v>
      </c>
      <c r="AG15" s="65" t="s">
        <v>58</v>
      </c>
      <c r="AI15" s="270"/>
      <c r="AJ15" s="271"/>
      <c r="AK15" s="9" t="s">
        <v>26</v>
      </c>
    </row>
    <row r="16" spans="1:37" ht="25.5" customHeight="1">
      <c r="A16" s="54" t="s">
        <v>8</v>
      </c>
      <c r="B16" s="165"/>
      <c r="C16" s="165"/>
      <c r="D16" s="166"/>
      <c r="E16" s="167"/>
      <c r="F16" s="7"/>
      <c r="H16" s="54" t="s">
        <v>5</v>
      </c>
      <c r="I16" s="23" t="s">
        <v>60</v>
      </c>
      <c r="J16" s="350"/>
      <c r="K16" s="351"/>
      <c r="L16" s="351"/>
      <c r="M16" s="160"/>
      <c r="N16" s="65" t="s">
        <v>58</v>
      </c>
      <c r="P16" s="362" t="s">
        <v>44</v>
      </c>
      <c r="Q16" s="273"/>
      <c r="R16" s="359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62" t="s">
        <v>152</v>
      </c>
      <c r="AD16" s="263"/>
      <c r="AE16" s="264"/>
      <c r="AF16" s="10">
        <v>2</v>
      </c>
      <c r="AG16" s="65" t="s">
        <v>58</v>
      </c>
      <c r="AI16" s="272" t="s">
        <v>44</v>
      </c>
      <c r="AJ16" s="273"/>
      <c r="AK16" s="254">
        <f>COUNTA(U9:U28)-AK13</f>
        <v>0</v>
      </c>
    </row>
    <row r="17" spans="1:37" ht="25.5" customHeight="1">
      <c r="A17" s="54" t="s">
        <v>9</v>
      </c>
      <c r="B17" s="165"/>
      <c r="C17" s="165"/>
      <c r="D17" s="166"/>
      <c r="E17" s="167"/>
      <c r="F17" s="7"/>
      <c r="H17" s="54" t="s">
        <v>6</v>
      </c>
      <c r="I17" s="23" t="s">
        <v>60</v>
      </c>
      <c r="J17" s="350"/>
      <c r="K17" s="351"/>
      <c r="L17" s="351"/>
      <c r="M17" s="160"/>
      <c r="N17" s="65" t="s">
        <v>58</v>
      </c>
      <c r="P17" s="268"/>
      <c r="Q17" s="269"/>
      <c r="R17" s="360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62" t="s">
        <v>153</v>
      </c>
      <c r="AD17" s="263"/>
      <c r="AE17" s="264"/>
      <c r="AF17" s="10">
        <v>2</v>
      </c>
      <c r="AG17" s="65" t="s">
        <v>58</v>
      </c>
      <c r="AI17" s="268"/>
      <c r="AJ17" s="269"/>
      <c r="AK17" s="253"/>
    </row>
    <row r="18" spans="1:37" ht="25.5" customHeight="1" thickBot="1">
      <c r="A18" s="54" t="s">
        <v>43</v>
      </c>
      <c r="B18" s="165"/>
      <c r="C18" s="165"/>
      <c r="D18" s="166"/>
      <c r="E18" s="167"/>
      <c r="F18" s="7"/>
      <c r="H18" s="66" t="s">
        <v>7</v>
      </c>
      <c r="I18" s="44" t="s">
        <v>60</v>
      </c>
      <c r="J18" s="312"/>
      <c r="K18" s="363"/>
      <c r="L18" s="363"/>
      <c r="M18" s="161"/>
      <c r="N18" s="68" t="s">
        <v>58</v>
      </c>
      <c r="P18" s="274"/>
      <c r="Q18" s="275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46" t="s">
        <v>154</v>
      </c>
      <c r="AD18" s="276"/>
      <c r="AE18" s="277"/>
      <c r="AF18" s="67">
        <v>2</v>
      </c>
      <c r="AG18" s="68" t="s">
        <v>58</v>
      </c>
      <c r="AI18" s="274"/>
      <c r="AJ18" s="275"/>
      <c r="AK18" s="8" t="s">
        <v>26</v>
      </c>
    </row>
    <row r="19" spans="1:37" ht="25.5" customHeight="1" thickBot="1">
      <c r="A19" s="54" t="s">
        <v>10</v>
      </c>
      <c r="B19" s="165"/>
      <c r="C19" s="165"/>
      <c r="D19" s="166"/>
      <c r="E19" s="167"/>
      <c r="F19" s="7"/>
      <c r="H19" s="233" t="s">
        <v>14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T19" s="54" t="s">
        <v>10</v>
      </c>
      <c r="U19" s="19"/>
      <c r="V19" s="19"/>
      <c r="W19" s="17"/>
      <c r="X19" s="55"/>
      <c r="Y19" s="7"/>
      <c r="AA19" s="233" t="s">
        <v>14</v>
      </c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</row>
    <row r="20" spans="1:37" ht="25.5" customHeight="1" thickBot="1">
      <c r="A20" s="54" t="s">
        <v>41</v>
      </c>
      <c r="B20" s="165"/>
      <c r="C20" s="165"/>
      <c r="D20" s="166"/>
      <c r="E20" s="167"/>
      <c r="F20" s="7"/>
      <c r="H20" s="234" t="s">
        <v>22</v>
      </c>
      <c r="I20" s="235"/>
      <c r="J20" s="235"/>
      <c r="K20" s="235"/>
      <c r="L20" s="236"/>
      <c r="M20" s="2"/>
      <c r="N20" s="237" t="s">
        <v>23</v>
      </c>
      <c r="O20" s="238"/>
      <c r="P20" s="238"/>
      <c r="Q20" s="238"/>
      <c r="R20" s="239"/>
      <c r="T20" s="54" t="s">
        <v>41</v>
      </c>
      <c r="U20" s="19"/>
      <c r="V20" s="19"/>
      <c r="W20" s="17"/>
      <c r="X20" s="55"/>
      <c r="Y20" s="7"/>
      <c r="AA20" s="234" t="s">
        <v>22</v>
      </c>
      <c r="AB20" s="235"/>
      <c r="AC20" s="235"/>
      <c r="AD20" s="235"/>
      <c r="AE20" s="236"/>
      <c r="AF20" s="2"/>
      <c r="AG20" s="237" t="s">
        <v>23</v>
      </c>
      <c r="AH20" s="238"/>
      <c r="AI20" s="238"/>
      <c r="AJ20" s="238"/>
      <c r="AK20" s="239"/>
    </row>
    <row r="21" spans="1:37" ht="25.5" customHeight="1" thickBot="1">
      <c r="A21" s="59" t="s">
        <v>42</v>
      </c>
      <c r="B21" s="168"/>
      <c r="C21" s="168"/>
      <c r="D21" s="169"/>
      <c r="E21" s="170"/>
      <c r="F21" s="7"/>
      <c r="H21" s="106" t="s">
        <v>16</v>
      </c>
      <c r="I21" s="240" t="s">
        <v>15</v>
      </c>
      <c r="J21" s="242"/>
      <c r="K21" s="240" t="s">
        <v>11</v>
      </c>
      <c r="L21" s="241"/>
      <c r="N21" s="108" t="s">
        <v>16</v>
      </c>
      <c r="O21" s="240" t="s">
        <v>15</v>
      </c>
      <c r="P21" s="242"/>
      <c r="Q21" s="240" t="s">
        <v>11</v>
      </c>
      <c r="R21" s="241"/>
      <c r="T21" s="59" t="s">
        <v>42</v>
      </c>
      <c r="U21" s="103"/>
      <c r="V21" s="103"/>
      <c r="W21" s="104"/>
      <c r="X21" s="105"/>
      <c r="Y21" s="7"/>
      <c r="AA21" s="108" t="s">
        <v>16</v>
      </c>
      <c r="AB21" s="240" t="s">
        <v>15</v>
      </c>
      <c r="AC21" s="242"/>
      <c r="AD21" s="240" t="s">
        <v>11</v>
      </c>
      <c r="AE21" s="241"/>
      <c r="AG21" s="108" t="s">
        <v>16</v>
      </c>
      <c r="AH21" s="240" t="s">
        <v>15</v>
      </c>
      <c r="AI21" s="242"/>
      <c r="AJ21" s="240" t="s">
        <v>11</v>
      </c>
      <c r="AK21" s="241"/>
    </row>
    <row r="22" spans="1:37" ht="25.5" customHeight="1" thickTop="1">
      <c r="A22" s="59" t="s">
        <v>36</v>
      </c>
      <c r="B22" s="165"/>
      <c r="C22" s="165"/>
      <c r="D22" s="166"/>
      <c r="E22" s="167"/>
      <c r="F22" s="7"/>
      <c r="H22" s="107" t="s">
        <v>17</v>
      </c>
      <c r="I22" s="174"/>
      <c r="J22" s="175"/>
      <c r="K22" s="176"/>
      <c r="L22" s="177"/>
      <c r="N22" s="258" t="s">
        <v>24</v>
      </c>
      <c r="O22" s="194"/>
      <c r="P22" s="195"/>
      <c r="Q22" s="196"/>
      <c r="R22" s="197"/>
      <c r="T22" s="109" t="s">
        <v>36</v>
      </c>
      <c r="U22" s="19"/>
      <c r="V22" s="19"/>
      <c r="W22" s="17"/>
      <c r="X22" s="55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58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65"/>
      <c r="C23" s="165"/>
      <c r="D23" s="163"/>
      <c r="E23" s="164"/>
      <c r="F23" s="7"/>
      <c r="H23" s="54" t="s">
        <v>18</v>
      </c>
      <c r="I23" s="178"/>
      <c r="J23" s="179"/>
      <c r="K23" s="180"/>
      <c r="L23" s="181"/>
      <c r="N23" s="258"/>
      <c r="O23" s="198"/>
      <c r="P23" s="199"/>
      <c r="Q23" s="200"/>
      <c r="R23" s="201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58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65"/>
      <c r="C24" s="165"/>
      <c r="D24" s="166"/>
      <c r="E24" s="167"/>
      <c r="F24" s="7"/>
      <c r="H24" s="54" t="s">
        <v>3</v>
      </c>
      <c r="I24" s="178"/>
      <c r="J24" s="179"/>
      <c r="K24" s="180"/>
      <c r="L24" s="181"/>
      <c r="N24" s="243" t="s">
        <v>28</v>
      </c>
      <c r="O24" s="202"/>
      <c r="P24" s="203"/>
      <c r="Q24" s="204"/>
      <c r="R24" s="205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43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65"/>
      <c r="C25" s="165"/>
      <c r="D25" s="165"/>
      <c r="E25" s="171"/>
      <c r="F25" s="7"/>
      <c r="H25" s="54" t="s">
        <v>4</v>
      </c>
      <c r="I25" s="178"/>
      <c r="J25" s="179"/>
      <c r="K25" s="180"/>
      <c r="L25" s="181"/>
      <c r="N25" s="243"/>
      <c r="O25" s="198"/>
      <c r="P25" s="199"/>
      <c r="Q25" s="206"/>
      <c r="R25" s="20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43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65"/>
      <c r="C26" s="165"/>
      <c r="D26" s="165"/>
      <c r="E26" s="171"/>
      <c r="F26" s="7"/>
      <c r="H26" s="54" t="s">
        <v>5</v>
      </c>
      <c r="I26" s="178"/>
      <c r="J26" s="179"/>
      <c r="K26" s="180"/>
      <c r="L26" s="181"/>
      <c r="N26" s="243" t="s">
        <v>3</v>
      </c>
      <c r="O26" s="202"/>
      <c r="P26" s="203"/>
      <c r="Q26" s="184"/>
      <c r="R26" s="208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43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65"/>
      <c r="C27" s="165"/>
      <c r="D27" s="165"/>
      <c r="E27" s="171"/>
      <c r="F27" s="7"/>
      <c r="H27" s="56" t="s">
        <v>6</v>
      </c>
      <c r="I27" s="182"/>
      <c r="J27" s="183"/>
      <c r="K27" s="184"/>
      <c r="L27" s="185"/>
      <c r="N27" s="243"/>
      <c r="O27" s="198"/>
      <c r="P27" s="199"/>
      <c r="Q27" s="200"/>
      <c r="R27" s="201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43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172"/>
      <c r="C28" s="172"/>
      <c r="D28" s="172"/>
      <c r="E28" s="173"/>
      <c r="F28" s="7"/>
      <c r="H28" s="96" t="s">
        <v>7</v>
      </c>
      <c r="I28" s="186"/>
      <c r="J28" s="187"/>
      <c r="K28" s="188"/>
      <c r="L28" s="189"/>
      <c r="N28" s="243" t="s">
        <v>4</v>
      </c>
      <c r="O28" s="202"/>
      <c r="P28" s="203"/>
      <c r="Q28" s="204"/>
      <c r="R28" s="205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43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57"/>
      <c r="D29" s="257"/>
      <c r="E29" s="257"/>
      <c r="F29" s="7"/>
      <c r="H29" s="54" t="s">
        <v>8</v>
      </c>
      <c r="I29" s="178"/>
      <c r="J29" s="179"/>
      <c r="K29" s="180"/>
      <c r="L29" s="181"/>
      <c r="N29" s="243"/>
      <c r="O29" s="198"/>
      <c r="P29" s="199"/>
      <c r="Q29" s="206"/>
      <c r="R29" s="207"/>
      <c r="T29" s="7"/>
      <c r="U29" s="53"/>
      <c r="V29" s="257"/>
      <c r="W29" s="257"/>
      <c r="X29" s="257"/>
      <c r="Y29" s="7"/>
      <c r="AA29" s="54" t="s">
        <v>8</v>
      </c>
      <c r="AB29" s="23"/>
      <c r="AC29" s="24"/>
      <c r="AD29" s="52"/>
      <c r="AE29" s="71"/>
      <c r="AG29" s="243"/>
      <c r="AH29" s="15" t="s">
        <v>168</v>
      </c>
      <c r="AI29" s="16">
        <v>8</v>
      </c>
      <c r="AJ29" s="49"/>
      <c r="AK29" s="77"/>
    </row>
    <row r="30" spans="1:37" ht="25.5" customHeight="1">
      <c r="A30" s="229" t="s">
        <v>170</v>
      </c>
      <c r="B30" s="229"/>
      <c r="C30" s="229"/>
      <c r="D30" s="229"/>
      <c r="E30" s="229"/>
      <c r="F30" s="229"/>
      <c r="G30" s="230"/>
      <c r="H30" s="54" t="s">
        <v>9</v>
      </c>
      <c r="I30" s="178"/>
      <c r="J30" s="179"/>
      <c r="K30" s="180"/>
      <c r="L30" s="181"/>
      <c r="N30" s="243" t="s">
        <v>5</v>
      </c>
      <c r="O30" s="202"/>
      <c r="P30" s="203"/>
      <c r="Q30" s="184"/>
      <c r="R30" s="208"/>
      <c r="T30" s="229" t="s">
        <v>170</v>
      </c>
      <c r="U30" s="229"/>
      <c r="V30" s="229"/>
      <c r="W30" s="229"/>
      <c r="X30" s="229"/>
      <c r="Y30" s="7"/>
      <c r="AA30" s="54" t="s">
        <v>9</v>
      </c>
      <c r="AB30" s="23"/>
      <c r="AC30" s="24"/>
      <c r="AD30" s="52"/>
      <c r="AE30" s="71"/>
      <c r="AG30" s="243" t="s">
        <v>5</v>
      </c>
      <c r="AH30" s="13"/>
      <c r="AI30" s="14"/>
      <c r="AJ30" s="46"/>
      <c r="AK30" s="74"/>
    </row>
    <row r="31" spans="1:37" ht="25.5" customHeight="1">
      <c r="A31" s="229"/>
      <c r="B31" s="229"/>
      <c r="C31" s="229"/>
      <c r="D31" s="229"/>
      <c r="E31" s="229"/>
      <c r="F31" s="229"/>
      <c r="G31" s="230"/>
      <c r="H31" s="54" t="s">
        <v>29</v>
      </c>
      <c r="I31" s="178"/>
      <c r="J31" s="179"/>
      <c r="K31" s="180"/>
      <c r="L31" s="181"/>
      <c r="N31" s="243"/>
      <c r="O31" s="198"/>
      <c r="P31" s="199"/>
      <c r="Q31" s="200"/>
      <c r="R31" s="201"/>
      <c r="T31" s="102"/>
      <c r="U31" s="102"/>
      <c r="V31" s="102"/>
      <c r="W31" s="102"/>
      <c r="X31" s="102"/>
      <c r="Y31" s="102"/>
      <c r="AA31" s="54" t="s">
        <v>29</v>
      </c>
      <c r="AB31" s="23"/>
      <c r="AC31" s="24"/>
      <c r="AD31" s="52"/>
      <c r="AE31" s="71"/>
      <c r="AG31" s="243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102"/>
      <c r="H32" s="54" t="s">
        <v>30</v>
      </c>
      <c r="I32" s="178"/>
      <c r="J32" s="179"/>
      <c r="K32" s="180"/>
      <c r="L32" s="181"/>
      <c r="N32" s="243" t="s">
        <v>6</v>
      </c>
      <c r="O32" s="202"/>
      <c r="P32" s="203"/>
      <c r="Q32" s="204"/>
      <c r="R32" s="205"/>
      <c r="T32" s="4"/>
      <c r="U32" s="4"/>
      <c r="V32" s="4"/>
      <c r="W32" s="4"/>
      <c r="X32" s="4"/>
      <c r="Y32" s="102"/>
      <c r="AA32" s="54" t="s">
        <v>30</v>
      </c>
      <c r="AB32" s="23"/>
      <c r="AC32" s="24"/>
      <c r="AD32" s="52"/>
      <c r="AE32" s="71"/>
      <c r="AG32" s="243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4"/>
      <c r="H33" s="54" t="s">
        <v>31</v>
      </c>
      <c r="I33" s="178"/>
      <c r="J33" s="179"/>
      <c r="K33" s="180"/>
      <c r="L33" s="181"/>
      <c r="N33" s="260"/>
      <c r="O33" s="209"/>
      <c r="P33" s="210"/>
      <c r="Q33" s="196"/>
      <c r="R33" s="197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71"/>
      <c r="AG33" s="243"/>
      <c r="AH33" s="15"/>
      <c r="AI33" s="16"/>
      <c r="AJ33" s="49"/>
      <c r="AK33" s="77"/>
    </row>
    <row r="34" spans="1:37" ht="25.5" customHeight="1">
      <c r="A34" s="232"/>
      <c r="B34" s="232"/>
      <c r="C34" s="232"/>
      <c r="D34" s="232"/>
      <c r="E34" s="232"/>
      <c r="F34" s="3"/>
      <c r="H34" s="54" t="s">
        <v>32</v>
      </c>
      <c r="I34" s="178"/>
      <c r="J34" s="179"/>
      <c r="K34" s="180"/>
      <c r="L34" s="181"/>
      <c r="N34" s="256" t="s">
        <v>7</v>
      </c>
      <c r="O34" s="211"/>
      <c r="P34" s="212"/>
      <c r="Q34" s="213"/>
      <c r="R34" s="214"/>
      <c r="T34" s="232"/>
      <c r="U34" s="232"/>
      <c r="V34" s="232"/>
      <c r="W34" s="232"/>
      <c r="X34" s="232"/>
      <c r="Y34" s="3"/>
      <c r="AA34" s="54" t="s">
        <v>32</v>
      </c>
      <c r="AB34" s="23"/>
      <c r="AC34" s="24"/>
      <c r="AD34" s="52"/>
      <c r="AE34" s="71"/>
      <c r="AG34" s="243" t="s">
        <v>7</v>
      </c>
      <c r="AH34" s="13"/>
      <c r="AI34" s="14"/>
      <c r="AJ34" s="46"/>
      <c r="AK34" s="74"/>
    </row>
    <row r="35" spans="1:37" ht="25.5" customHeight="1">
      <c r="A35" s="232"/>
      <c r="B35" s="232"/>
      <c r="C35" s="232"/>
      <c r="D35" s="232"/>
      <c r="E35" s="232"/>
      <c r="F35" s="3"/>
      <c r="H35" s="54" t="s">
        <v>33</v>
      </c>
      <c r="I35" s="178"/>
      <c r="J35" s="179"/>
      <c r="K35" s="180"/>
      <c r="L35" s="181"/>
      <c r="N35" s="243"/>
      <c r="O35" s="198"/>
      <c r="P35" s="199"/>
      <c r="Q35" s="200"/>
      <c r="R35" s="201"/>
      <c r="T35" s="232"/>
      <c r="U35" s="232"/>
      <c r="V35" s="232"/>
      <c r="W35" s="232"/>
      <c r="X35" s="232"/>
      <c r="Y35" s="3"/>
      <c r="AA35" s="54" t="s">
        <v>33</v>
      </c>
      <c r="AB35" s="23"/>
      <c r="AC35" s="24"/>
      <c r="AD35" s="52"/>
      <c r="AE35" s="71"/>
      <c r="AG35" s="243"/>
      <c r="AH35" s="15"/>
      <c r="AI35" s="16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78"/>
      <c r="J36" s="179"/>
      <c r="K36" s="180"/>
      <c r="L36" s="181"/>
      <c r="N36" s="260" t="s">
        <v>174</v>
      </c>
      <c r="O36" s="202"/>
      <c r="P36" s="203"/>
      <c r="Q36" s="204"/>
      <c r="R36" s="205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60" t="s">
        <v>174</v>
      </c>
      <c r="AH36" s="92"/>
      <c r="AI36" s="93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78"/>
      <c r="J37" s="179"/>
      <c r="K37" s="180"/>
      <c r="L37" s="181"/>
      <c r="N37" s="261"/>
      <c r="O37" s="198"/>
      <c r="P37" s="199"/>
      <c r="Q37" s="200"/>
      <c r="R37" s="201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61"/>
      <c r="AH37" s="90"/>
      <c r="AI37" s="91"/>
      <c r="AJ37" s="47"/>
      <c r="AK37" s="75"/>
    </row>
    <row r="38" spans="6:37" ht="25.5" customHeight="1">
      <c r="F38" s="3"/>
      <c r="H38" s="54" t="s">
        <v>37</v>
      </c>
      <c r="I38" s="178"/>
      <c r="J38" s="179"/>
      <c r="K38" s="180"/>
      <c r="L38" s="181"/>
      <c r="N38" s="258" t="s">
        <v>175</v>
      </c>
      <c r="O38" s="194"/>
      <c r="P38" s="195"/>
      <c r="Q38" s="215"/>
      <c r="R38" s="216"/>
      <c r="Y38" s="3"/>
      <c r="AA38" s="54" t="s">
        <v>37</v>
      </c>
      <c r="AB38" s="52"/>
      <c r="AC38" s="51"/>
      <c r="AD38" s="45"/>
      <c r="AE38" s="71"/>
      <c r="AG38" s="258" t="s">
        <v>175</v>
      </c>
      <c r="AH38" s="114"/>
      <c r="AI38" s="115"/>
      <c r="AJ38" s="116"/>
      <c r="AK38" s="117"/>
    </row>
    <row r="39" spans="8:37" ht="25.5" customHeight="1" thickBot="1">
      <c r="H39" s="66" t="s">
        <v>173</v>
      </c>
      <c r="I39" s="190"/>
      <c r="J39" s="191"/>
      <c r="K39" s="192"/>
      <c r="L39" s="193"/>
      <c r="N39" s="259"/>
      <c r="O39" s="217"/>
      <c r="P39" s="218"/>
      <c r="Q39" s="219"/>
      <c r="R39" s="220"/>
      <c r="AA39" s="66" t="s">
        <v>173</v>
      </c>
      <c r="AB39" s="80"/>
      <c r="AC39" s="89"/>
      <c r="AD39" s="72"/>
      <c r="AE39" s="73"/>
      <c r="AG39" s="259"/>
      <c r="AH39" s="94"/>
      <c r="AI39" s="95"/>
      <c r="AJ39" s="78"/>
      <c r="AK39" s="79"/>
    </row>
    <row r="40" spans="1:37" ht="25.5" customHeight="1">
      <c r="A40" s="231"/>
      <c r="B40" s="231"/>
      <c r="H40" s="69"/>
      <c r="I40" s="5"/>
      <c r="J40" s="5"/>
      <c r="K40" s="235"/>
      <c r="L40" s="235"/>
      <c r="N40" s="70"/>
      <c r="O40" s="5"/>
      <c r="P40" s="5"/>
      <c r="Q40" s="5"/>
      <c r="R40" s="7"/>
      <c r="T40" s="231"/>
      <c r="U40" s="231"/>
      <c r="AA40" s="69"/>
      <c r="AB40" s="5"/>
      <c r="AC40" s="5"/>
      <c r="AD40" s="235"/>
      <c r="AE40" s="235"/>
      <c r="AG40" s="70"/>
      <c r="AH40" s="5"/>
      <c r="AI40" s="5"/>
      <c r="AJ40" s="5"/>
      <c r="AK40" s="7"/>
    </row>
    <row r="41" spans="1:38" ht="18" customHeight="1">
      <c r="A41" s="231"/>
      <c r="B41" s="231"/>
      <c r="D41" s="231" t="s">
        <v>48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"/>
      <c r="S41" s="2"/>
      <c r="T41" s="231"/>
      <c r="U41" s="231"/>
      <c r="W41" s="231" t="s">
        <v>48</v>
      </c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232</v>
      </c>
      <c r="F44" s="353" t="s">
        <v>230</v>
      </c>
      <c r="G44" s="353"/>
      <c r="H44" s="221"/>
      <c r="I44" s="2" t="s">
        <v>178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平成２７年</v>
      </c>
      <c r="Y44" s="228" t="str">
        <f>F44</f>
        <v>５月</v>
      </c>
      <c r="Z44" s="228"/>
      <c r="AA44" s="2"/>
      <c r="AB44" s="2" t="s">
        <v>178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8" t="s">
        <v>180</v>
      </c>
      <c r="J45" s="118"/>
      <c r="K45" s="352"/>
      <c r="L45" s="352"/>
      <c r="M45" s="352"/>
      <c r="N45" s="352"/>
      <c r="O45" s="352"/>
      <c r="P45" s="2"/>
      <c r="Q45" s="18" t="s">
        <v>179</v>
      </c>
      <c r="X45" s="2"/>
      <c r="Y45" s="2"/>
      <c r="Z45" s="2"/>
      <c r="AA45" s="2"/>
      <c r="AB45" s="118" t="s">
        <v>180</v>
      </c>
      <c r="AC45" s="118"/>
      <c r="AD45" s="255"/>
      <c r="AE45" s="255"/>
      <c r="AF45" s="255"/>
      <c r="AG45" s="255"/>
      <c r="AH45" s="255"/>
      <c r="AI45" s="2"/>
      <c r="AJ45" s="18" t="s">
        <v>179</v>
      </c>
    </row>
    <row r="46" spans="1:37" ht="15" customHeight="1">
      <c r="A46" s="231"/>
      <c r="B46" s="231"/>
      <c r="D46" s="18"/>
      <c r="E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T46" s="231"/>
      <c r="U46" s="231"/>
      <c r="W46" s="18"/>
      <c r="X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4:38" ht="18" customHeight="1">
      <c r="D47" s="2"/>
      <c r="E47" s="2"/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W47" s="2"/>
      <c r="X47" s="2"/>
      <c r="Y47" s="18"/>
      <c r="Z47" s="1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8"/>
    </row>
    <row r="48" spans="1:38" ht="18" customHeight="1">
      <c r="A48" s="231"/>
      <c r="B48" s="231"/>
      <c r="E48" s="101"/>
      <c r="F48" s="2"/>
      <c r="G48" s="2"/>
      <c r="H48" s="101"/>
      <c r="I48" s="101"/>
      <c r="J48" s="18"/>
      <c r="K48" s="2"/>
      <c r="L48" s="228"/>
      <c r="M48" s="228"/>
      <c r="N48" s="228"/>
      <c r="O48" s="228"/>
      <c r="P48" s="2"/>
      <c r="Q48" s="2"/>
      <c r="R48" s="2"/>
      <c r="S48" s="2"/>
      <c r="T48" s="2"/>
      <c r="U48" s="2"/>
      <c r="X48" s="101"/>
      <c r="Y48" s="2"/>
      <c r="Z48" s="2"/>
      <c r="AA48" s="101"/>
      <c r="AB48" s="101"/>
      <c r="AC48" s="18"/>
      <c r="AD48" s="2"/>
      <c r="AE48" s="228"/>
      <c r="AF48" s="228"/>
      <c r="AG48" s="228"/>
      <c r="AH48" s="228"/>
      <c r="AI48" s="2"/>
      <c r="AJ48" s="2"/>
      <c r="AK48" s="2"/>
      <c r="AL48" s="2"/>
    </row>
    <row r="49" spans="6:38" ht="18" customHeight="1">
      <c r="F49" s="101"/>
      <c r="G49" s="101"/>
      <c r="S49" s="2"/>
      <c r="Y49" s="101"/>
      <c r="Z49" s="101"/>
      <c r="AL49" s="2"/>
    </row>
  </sheetData>
  <sheetProtection/>
  <mergeCells count="145">
    <mergeCell ref="H10:I10"/>
    <mergeCell ref="O9:R9"/>
    <mergeCell ref="O10:R10"/>
    <mergeCell ref="H9:I9"/>
    <mergeCell ref="A7:E7"/>
    <mergeCell ref="H8:I8"/>
    <mergeCell ref="N28:N29"/>
    <mergeCell ref="K21:L21"/>
    <mergeCell ref="N20:R20"/>
    <mergeCell ref="H20:L20"/>
    <mergeCell ref="O8:R8"/>
    <mergeCell ref="J15:L15"/>
    <mergeCell ref="J14:L14"/>
    <mergeCell ref="J9:N9"/>
    <mergeCell ref="N30:N31"/>
    <mergeCell ref="N22:N23"/>
    <mergeCell ref="J10:N10"/>
    <mergeCell ref="J11:L11"/>
    <mergeCell ref="O12:R12"/>
    <mergeCell ref="R16:R17"/>
    <mergeCell ref="R13:R14"/>
    <mergeCell ref="P13:Q15"/>
    <mergeCell ref="P16:Q18"/>
    <mergeCell ref="I21:J21"/>
    <mergeCell ref="O21:P21"/>
    <mergeCell ref="A46:B46"/>
    <mergeCell ref="A48:B48"/>
    <mergeCell ref="N38:N39"/>
    <mergeCell ref="A35:E35"/>
    <mergeCell ref="N36:N37"/>
    <mergeCell ref="C29:E29"/>
    <mergeCell ref="N32:N33"/>
    <mergeCell ref="K45:O45"/>
    <mergeCell ref="F44:G44"/>
    <mergeCell ref="Q5:R6"/>
    <mergeCell ref="J8:N8"/>
    <mergeCell ref="J13:L13"/>
    <mergeCell ref="J12:L12"/>
    <mergeCell ref="H19:R19"/>
    <mergeCell ref="H11:I11"/>
    <mergeCell ref="H7:N7"/>
    <mergeCell ref="J18:L18"/>
    <mergeCell ref="J17:L17"/>
    <mergeCell ref="J16:L16"/>
    <mergeCell ref="A1:R1"/>
    <mergeCell ref="A5:C5"/>
    <mergeCell ref="I2:I3"/>
    <mergeCell ref="N2:O3"/>
    <mergeCell ref="K2:L3"/>
    <mergeCell ref="G2:H3"/>
    <mergeCell ref="A3:C4"/>
    <mergeCell ref="D5:K5"/>
    <mergeCell ref="A2:B2"/>
    <mergeCell ref="C2:E2"/>
    <mergeCell ref="T1:AK1"/>
    <mergeCell ref="T2:U2"/>
    <mergeCell ref="V2:X2"/>
    <mergeCell ref="Z2:AA3"/>
    <mergeCell ref="AB2:AB3"/>
    <mergeCell ref="AC2:AC3"/>
    <mergeCell ref="AD2:AE3"/>
    <mergeCell ref="AI2:AI3"/>
    <mergeCell ref="AG2:AH3"/>
    <mergeCell ref="T3:V4"/>
    <mergeCell ref="T5:V5"/>
    <mergeCell ref="W5:AD5"/>
    <mergeCell ref="AI5:AI6"/>
    <mergeCell ref="K40:L40"/>
    <mergeCell ref="N24:N25"/>
    <mergeCell ref="N26:N27"/>
    <mergeCell ref="P5:P6"/>
    <mergeCell ref="O11:R11"/>
    <mergeCell ref="T7:X7"/>
    <mergeCell ref="AA7:AG7"/>
    <mergeCell ref="W3:X4"/>
    <mergeCell ref="Q2:R2"/>
    <mergeCell ref="AF2:AF3"/>
    <mergeCell ref="J2:J3"/>
    <mergeCell ref="Q3:R3"/>
    <mergeCell ref="D3:E4"/>
    <mergeCell ref="P2:P3"/>
    <mergeCell ref="M2:M3"/>
    <mergeCell ref="AA8:AB8"/>
    <mergeCell ref="AC8:AG8"/>
    <mergeCell ref="AH8:AK8"/>
    <mergeCell ref="AA9:AB9"/>
    <mergeCell ref="AC9:AG9"/>
    <mergeCell ref="AH9:AK9"/>
    <mergeCell ref="AC18:AE18"/>
    <mergeCell ref="AA10:AB10"/>
    <mergeCell ref="AC10:AG10"/>
    <mergeCell ref="AH10:AK10"/>
    <mergeCell ref="AA11:AB11"/>
    <mergeCell ref="AC11:AE11"/>
    <mergeCell ref="AH11:AK11"/>
    <mergeCell ref="T35:X35"/>
    <mergeCell ref="AC12:AE12"/>
    <mergeCell ref="AH12:AK12"/>
    <mergeCell ref="AC13:AE13"/>
    <mergeCell ref="AC14:AE14"/>
    <mergeCell ref="AC15:AE15"/>
    <mergeCell ref="AC16:AE16"/>
    <mergeCell ref="AI13:AJ15"/>
    <mergeCell ref="AI16:AJ18"/>
    <mergeCell ref="AC17:AE17"/>
    <mergeCell ref="V29:X29"/>
    <mergeCell ref="AG28:AG29"/>
    <mergeCell ref="AG22:AG23"/>
    <mergeCell ref="AG24:AG25"/>
    <mergeCell ref="AG38:AG39"/>
    <mergeCell ref="AG36:AG37"/>
    <mergeCell ref="T30:X30"/>
    <mergeCell ref="AG32:AG33"/>
    <mergeCell ref="T34:X34"/>
    <mergeCell ref="AG34:AG35"/>
    <mergeCell ref="AJ21:AK21"/>
    <mergeCell ref="AD45:AH45"/>
    <mergeCell ref="N34:N35"/>
    <mergeCell ref="AD21:AE21"/>
    <mergeCell ref="AB21:AC21"/>
    <mergeCell ref="L48:O48"/>
    <mergeCell ref="T46:U46"/>
    <mergeCell ref="T40:U40"/>
    <mergeCell ref="AD40:AE40"/>
    <mergeCell ref="AE48:AH48"/>
    <mergeCell ref="W41:AJ41"/>
    <mergeCell ref="Q21:R21"/>
    <mergeCell ref="AH21:AI21"/>
    <mergeCell ref="AG30:AG31"/>
    <mergeCell ref="AG26:AG27"/>
    <mergeCell ref="AJ2:AK2"/>
    <mergeCell ref="AJ3:AK3"/>
    <mergeCell ref="AJ5:AK6"/>
    <mergeCell ref="AK13:AK14"/>
    <mergeCell ref="AK16:AK17"/>
    <mergeCell ref="Y44:Z44"/>
    <mergeCell ref="A30:G31"/>
    <mergeCell ref="A40:B40"/>
    <mergeCell ref="A34:E34"/>
    <mergeCell ref="AA19:AK19"/>
    <mergeCell ref="AA20:AE20"/>
    <mergeCell ref="AG20:AK20"/>
    <mergeCell ref="A41:B41"/>
    <mergeCell ref="D41:Q41"/>
    <mergeCell ref="T41:U41"/>
  </mergeCells>
  <dataValidations count="6">
    <dataValidation type="list" allowBlank="1" showInputMessage="1" showErrorMessage="1" sqref="AK22:AK39 AE22:AE39 R22:R39 L22:L39">
      <formula1>$AR$13</formula1>
    </dataValidation>
    <dataValidation type="list" allowBlank="1" showInputMessage="1" showErrorMessage="1" sqref="K22:K39 AD36:AD39 AJ22:AJ39 Q22:Q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rowBreaks count="1" manualBreakCount="1">
    <brk id="46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5"/>
  <sheetViews>
    <sheetView view="pageBreakPreview" zoomScale="70" zoomScaleSheetLayoutView="70" zoomScalePageLayoutView="0" workbookViewId="0" topLeftCell="A1">
      <selection activeCell="K2" sqref="K2:L3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24" t="s">
        <v>231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6"/>
      <c r="T1" s="324" t="str">
        <f>A1</f>
        <v>第５５回香川県高等学校総合体育大会バドミントン競技　申込書</v>
      </c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</row>
    <row r="2" spans="1:45" ht="25.5" customHeight="1">
      <c r="A2" s="305" t="s">
        <v>52</v>
      </c>
      <c r="B2" s="305"/>
      <c r="C2" s="325">
        <f>IF(K2=0,"",VLOOKUP('抽選作業用'!E1,'抽選作業用'!Z4:AB41,2))</f>
      </c>
      <c r="D2" s="325"/>
      <c r="E2" s="325"/>
      <c r="G2" s="326" t="s">
        <v>47</v>
      </c>
      <c r="H2" s="327"/>
      <c r="I2" s="337" t="s">
        <v>10</v>
      </c>
      <c r="J2" s="310" t="s">
        <v>46</v>
      </c>
      <c r="K2" s="342"/>
      <c r="L2" s="343"/>
      <c r="M2" s="308" t="s">
        <v>27</v>
      </c>
      <c r="N2" s="339" t="s">
        <v>55</v>
      </c>
      <c r="O2" s="340"/>
      <c r="P2" s="316" t="s">
        <v>57</v>
      </c>
      <c r="Q2" s="306"/>
      <c r="R2" s="307"/>
      <c r="T2" s="305" t="s">
        <v>52</v>
      </c>
      <c r="U2" s="305"/>
      <c r="V2" s="325"/>
      <c r="W2" s="325"/>
      <c r="X2" s="325"/>
      <c r="Z2" s="326" t="s">
        <v>47</v>
      </c>
      <c r="AA2" s="327"/>
      <c r="AB2" s="330" t="s">
        <v>10</v>
      </c>
      <c r="AC2" s="310" t="s">
        <v>46</v>
      </c>
      <c r="AD2" s="332" t="s">
        <v>156</v>
      </c>
      <c r="AE2" s="333"/>
      <c r="AF2" s="308" t="s">
        <v>27</v>
      </c>
      <c r="AG2" s="332" t="s">
        <v>55</v>
      </c>
      <c r="AH2" s="335"/>
      <c r="AI2" s="316" t="s">
        <v>57</v>
      </c>
      <c r="AJ2" s="244" t="s">
        <v>61</v>
      </c>
      <c r="AK2" s="245"/>
      <c r="AR2" s="1" t="s">
        <v>160</v>
      </c>
      <c r="AS2" s="1" t="s">
        <v>162</v>
      </c>
    </row>
    <row r="3" spans="1:45" ht="25.5" customHeight="1" thickBot="1">
      <c r="A3" s="304" t="s">
        <v>50</v>
      </c>
      <c r="B3" s="304"/>
      <c r="C3" s="304"/>
      <c r="D3" s="314"/>
      <c r="E3" s="314"/>
      <c r="G3" s="328"/>
      <c r="H3" s="329"/>
      <c r="I3" s="338"/>
      <c r="J3" s="311"/>
      <c r="K3" s="344"/>
      <c r="L3" s="345"/>
      <c r="M3" s="309"/>
      <c r="N3" s="338"/>
      <c r="O3" s="341"/>
      <c r="P3" s="317"/>
      <c r="Q3" s="312"/>
      <c r="R3" s="313"/>
      <c r="T3" s="304" t="s">
        <v>50</v>
      </c>
      <c r="U3" s="304"/>
      <c r="V3" s="304"/>
      <c r="W3" s="304" t="s">
        <v>156</v>
      </c>
      <c r="X3" s="304"/>
      <c r="Z3" s="328"/>
      <c r="AA3" s="329"/>
      <c r="AB3" s="331"/>
      <c r="AC3" s="311"/>
      <c r="AD3" s="331"/>
      <c r="AE3" s="334"/>
      <c r="AF3" s="309"/>
      <c r="AG3" s="331"/>
      <c r="AH3" s="336"/>
      <c r="AI3" s="317"/>
      <c r="AJ3" s="246" t="s">
        <v>62</v>
      </c>
      <c r="AK3" s="247"/>
      <c r="AR3" s="1" t="s">
        <v>161</v>
      </c>
      <c r="AS3" s="1" t="s">
        <v>163</v>
      </c>
    </row>
    <row r="4" spans="1:24" ht="8.25" customHeight="1" thickBot="1">
      <c r="A4" s="305"/>
      <c r="B4" s="305"/>
      <c r="C4" s="305"/>
      <c r="D4" s="315"/>
      <c r="E4" s="315"/>
      <c r="T4" s="305"/>
      <c r="U4" s="305"/>
      <c r="V4" s="305"/>
      <c r="W4" s="305"/>
      <c r="X4" s="305"/>
    </row>
    <row r="5" spans="1:37" ht="27" customHeight="1">
      <c r="A5" s="318" t="s">
        <v>51</v>
      </c>
      <c r="B5" s="318"/>
      <c r="C5" s="318"/>
      <c r="D5" s="315"/>
      <c r="E5" s="315"/>
      <c r="F5" s="315"/>
      <c r="G5" s="315"/>
      <c r="H5" s="315"/>
      <c r="I5" s="315"/>
      <c r="J5" s="315"/>
      <c r="K5" s="315"/>
      <c r="P5" s="310" t="s">
        <v>45</v>
      </c>
      <c r="Q5" s="346" t="str">
        <f>COUNTA(B9:B28)&amp;" "&amp;"人"</f>
        <v>0 人</v>
      </c>
      <c r="R5" s="347"/>
      <c r="T5" s="318" t="s">
        <v>51</v>
      </c>
      <c r="U5" s="318"/>
      <c r="V5" s="318"/>
      <c r="W5" s="305" t="s">
        <v>177</v>
      </c>
      <c r="X5" s="305"/>
      <c r="Y5" s="305"/>
      <c r="Z5" s="305"/>
      <c r="AA5" s="305"/>
      <c r="AB5" s="305"/>
      <c r="AC5" s="305"/>
      <c r="AD5" s="305"/>
      <c r="AI5" s="310" t="s">
        <v>45</v>
      </c>
      <c r="AJ5" s="248" t="str">
        <f>COUNTA(U9:U28)&amp;" "&amp;"人"</f>
        <v>8 人</v>
      </c>
      <c r="AK5" s="249"/>
    </row>
    <row r="6" spans="16:37" ht="9.75" customHeight="1" thickBot="1">
      <c r="P6" s="311"/>
      <c r="Q6" s="348"/>
      <c r="R6" s="349"/>
      <c r="AI6" s="311"/>
      <c r="AJ6" s="250"/>
      <c r="AK6" s="251"/>
    </row>
    <row r="7" spans="1:36" ht="24.75" customHeight="1" thickBot="1">
      <c r="A7" s="322" t="s">
        <v>12</v>
      </c>
      <c r="B7" s="322"/>
      <c r="C7" s="322"/>
      <c r="D7" s="322"/>
      <c r="E7" s="322"/>
      <c r="F7" s="7"/>
      <c r="H7" s="323" t="s">
        <v>13</v>
      </c>
      <c r="I7" s="323"/>
      <c r="J7" s="323"/>
      <c r="K7" s="323"/>
      <c r="L7" s="323"/>
      <c r="M7" s="323"/>
      <c r="N7" s="323"/>
      <c r="P7" s="2"/>
      <c r="Q7" s="2"/>
      <c r="T7" s="322" t="s">
        <v>12</v>
      </c>
      <c r="U7" s="322"/>
      <c r="V7" s="322"/>
      <c r="W7" s="322"/>
      <c r="X7" s="322"/>
      <c r="Y7" s="7"/>
      <c r="AA7" s="323" t="s">
        <v>13</v>
      </c>
      <c r="AB7" s="323"/>
      <c r="AC7" s="323"/>
      <c r="AD7" s="323"/>
      <c r="AE7" s="323"/>
      <c r="AF7" s="323"/>
      <c r="AG7" s="323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293"/>
      <c r="I8" s="294"/>
      <c r="J8" s="294" t="s">
        <v>53</v>
      </c>
      <c r="K8" s="294"/>
      <c r="L8" s="294"/>
      <c r="M8" s="294"/>
      <c r="N8" s="295"/>
      <c r="O8" s="293" t="s">
        <v>54</v>
      </c>
      <c r="P8" s="294"/>
      <c r="Q8" s="294"/>
      <c r="R8" s="29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293"/>
      <c r="AB8" s="294"/>
      <c r="AC8" s="294" t="s">
        <v>53</v>
      </c>
      <c r="AD8" s="294"/>
      <c r="AE8" s="294"/>
      <c r="AF8" s="294"/>
      <c r="AG8" s="295"/>
      <c r="AH8" s="293" t="s">
        <v>54</v>
      </c>
      <c r="AI8" s="294"/>
      <c r="AJ8" s="294"/>
      <c r="AK8" s="295"/>
    </row>
    <row r="9" spans="1:45" ht="25.5" customHeight="1" thickTop="1">
      <c r="A9" s="57" t="s">
        <v>17</v>
      </c>
      <c r="B9" s="162"/>
      <c r="C9" s="162"/>
      <c r="D9" s="163"/>
      <c r="E9" s="164"/>
      <c r="F9" s="7"/>
      <c r="H9" s="296" t="s">
        <v>49</v>
      </c>
      <c r="I9" s="297"/>
      <c r="J9" s="364"/>
      <c r="K9" s="365"/>
      <c r="L9" s="365"/>
      <c r="M9" s="365"/>
      <c r="N9" s="366"/>
      <c r="O9" s="367"/>
      <c r="P9" s="368"/>
      <c r="Q9" s="368"/>
      <c r="R9" s="369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96" t="s">
        <v>49</v>
      </c>
      <c r="AB9" s="297"/>
      <c r="AC9" s="298" t="s">
        <v>157</v>
      </c>
      <c r="AD9" s="299"/>
      <c r="AE9" s="299"/>
      <c r="AF9" s="299"/>
      <c r="AG9" s="300"/>
      <c r="AH9" s="301" t="s">
        <v>164</v>
      </c>
      <c r="AI9" s="302"/>
      <c r="AJ9" s="302"/>
      <c r="AK9" s="303"/>
      <c r="AR9" s="1" t="s">
        <v>164</v>
      </c>
      <c r="AS9" s="1" t="s">
        <v>166</v>
      </c>
    </row>
    <row r="10" spans="1:45" ht="25.5" customHeight="1">
      <c r="A10" s="54" t="s">
        <v>18</v>
      </c>
      <c r="B10" s="165"/>
      <c r="C10" s="165"/>
      <c r="D10" s="166"/>
      <c r="E10" s="167"/>
      <c r="F10" s="7"/>
      <c r="H10" s="278" t="s">
        <v>19</v>
      </c>
      <c r="I10" s="279"/>
      <c r="J10" s="354"/>
      <c r="K10" s="355"/>
      <c r="L10" s="355"/>
      <c r="M10" s="355"/>
      <c r="N10" s="356"/>
      <c r="O10" s="370"/>
      <c r="P10" s="371"/>
      <c r="Q10" s="371"/>
      <c r="R10" s="372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278" t="s">
        <v>19</v>
      </c>
      <c r="AB10" s="279"/>
      <c r="AC10" s="280" t="s">
        <v>158</v>
      </c>
      <c r="AD10" s="281"/>
      <c r="AE10" s="281"/>
      <c r="AF10" s="281"/>
      <c r="AG10" s="282"/>
      <c r="AH10" s="283" t="s">
        <v>165</v>
      </c>
      <c r="AI10" s="284"/>
      <c r="AJ10" s="284"/>
      <c r="AK10" s="285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65"/>
      <c r="C11" s="165"/>
      <c r="D11" s="166"/>
      <c r="E11" s="167"/>
      <c r="F11" s="7"/>
      <c r="H11" s="286" t="s">
        <v>21</v>
      </c>
      <c r="I11" s="287"/>
      <c r="J11" s="357"/>
      <c r="K11" s="358"/>
      <c r="L11" s="358"/>
      <c r="M11" s="159"/>
      <c r="N11" s="64" t="s">
        <v>58</v>
      </c>
      <c r="O11" s="319"/>
      <c r="P11" s="320"/>
      <c r="Q11" s="320"/>
      <c r="R11" s="321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86" t="s">
        <v>21</v>
      </c>
      <c r="AB11" s="287"/>
      <c r="AC11" s="288" t="s">
        <v>155</v>
      </c>
      <c r="AD11" s="289"/>
      <c r="AE11" s="289"/>
      <c r="AF11" s="12">
        <v>1</v>
      </c>
      <c r="AG11" s="64" t="s">
        <v>58</v>
      </c>
      <c r="AH11" s="290" t="s">
        <v>166</v>
      </c>
      <c r="AI11" s="291"/>
      <c r="AJ11" s="291"/>
      <c r="AK11" s="292"/>
      <c r="AS11" s="1" t="s">
        <v>165</v>
      </c>
    </row>
    <row r="12" spans="1:37" ht="25.5" customHeight="1" thickBot="1">
      <c r="A12" s="54" t="s">
        <v>4</v>
      </c>
      <c r="B12" s="165"/>
      <c r="C12" s="165"/>
      <c r="D12" s="166"/>
      <c r="E12" s="167"/>
      <c r="F12" s="7"/>
      <c r="H12" s="57" t="s">
        <v>20</v>
      </c>
      <c r="I12" s="21" t="s">
        <v>60</v>
      </c>
      <c r="J12" s="350"/>
      <c r="K12" s="351"/>
      <c r="L12" s="351"/>
      <c r="M12" s="160"/>
      <c r="N12" s="65" t="s">
        <v>58</v>
      </c>
      <c r="O12" s="265" t="s">
        <v>59</v>
      </c>
      <c r="P12" s="265"/>
      <c r="Q12" s="265"/>
      <c r="R12" s="265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62" t="s">
        <v>159</v>
      </c>
      <c r="AD12" s="263"/>
      <c r="AE12" s="264"/>
      <c r="AF12" s="10">
        <v>3</v>
      </c>
      <c r="AG12" s="65" t="s">
        <v>58</v>
      </c>
      <c r="AH12" s="265" t="s">
        <v>59</v>
      </c>
      <c r="AI12" s="265"/>
      <c r="AJ12" s="265"/>
      <c r="AK12" s="265"/>
    </row>
    <row r="13" spans="1:44" ht="25.5" customHeight="1">
      <c r="A13" s="54" t="s">
        <v>5</v>
      </c>
      <c r="B13" s="165"/>
      <c r="C13" s="165"/>
      <c r="D13" s="166"/>
      <c r="E13" s="167"/>
      <c r="F13" s="7"/>
      <c r="H13" s="54" t="s">
        <v>25</v>
      </c>
      <c r="I13" s="23" t="s">
        <v>60</v>
      </c>
      <c r="J13" s="350"/>
      <c r="K13" s="351"/>
      <c r="L13" s="351"/>
      <c r="M13" s="160"/>
      <c r="N13" s="65" t="s">
        <v>58</v>
      </c>
      <c r="P13" s="266" t="s">
        <v>169</v>
      </c>
      <c r="Q13" s="267"/>
      <c r="R13" s="361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62" t="s">
        <v>149</v>
      </c>
      <c r="AD13" s="263"/>
      <c r="AE13" s="264"/>
      <c r="AF13" s="10">
        <v>3</v>
      </c>
      <c r="AG13" s="65" t="s">
        <v>58</v>
      </c>
      <c r="AI13" s="266" t="s">
        <v>169</v>
      </c>
      <c r="AJ13" s="267"/>
      <c r="AK13" s="252">
        <f>COUNTA(AC11:AE18)</f>
        <v>8</v>
      </c>
      <c r="AR13" s="1" t="s">
        <v>167</v>
      </c>
    </row>
    <row r="14" spans="1:44" ht="25.5" customHeight="1">
      <c r="A14" s="54" t="s">
        <v>6</v>
      </c>
      <c r="B14" s="165"/>
      <c r="C14" s="165"/>
      <c r="D14" s="166"/>
      <c r="E14" s="167"/>
      <c r="F14" s="7"/>
      <c r="H14" s="54" t="s">
        <v>3</v>
      </c>
      <c r="I14" s="23" t="s">
        <v>60</v>
      </c>
      <c r="J14" s="350"/>
      <c r="K14" s="351"/>
      <c r="L14" s="351"/>
      <c r="M14" s="160"/>
      <c r="N14" s="65" t="s">
        <v>58</v>
      </c>
      <c r="P14" s="268"/>
      <c r="Q14" s="269"/>
      <c r="R14" s="360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62" t="s">
        <v>150</v>
      </c>
      <c r="AD14" s="263"/>
      <c r="AE14" s="264"/>
      <c r="AF14" s="10">
        <v>3</v>
      </c>
      <c r="AG14" s="65" t="s">
        <v>58</v>
      </c>
      <c r="AI14" s="268"/>
      <c r="AJ14" s="269"/>
      <c r="AK14" s="253"/>
      <c r="AR14" s="1" t="s">
        <v>172</v>
      </c>
    </row>
    <row r="15" spans="1:37" ht="25.5" customHeight="1">
      <c r="A15" s="54" t="s">
        <v>7</v>
      </c>
      <c r="B15" s="165"/>
      <c r="C15" s="165"/>
      <c r="D15" s="166"/>
      <c r="E15" s="167"/>
      <c r="F15" s="7"/>
      <c r="H15" s="54" t="s">
        <v>4</v>
      </c>
      <c r="I15" s="23" t="s">
        <v>60</v>
      </c>
      <c r="J15" s="350"/>
      <c r="K15" s="351"/>
      <c r="L15" s="351"/>
      <c r="M15" s="160"/>
      <c r="N15" s="65" t="s">
        <v>58</v>
      </c>
      <c r="P15" s="270"/>
      <c r="Q15" s="271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62" t="s">
        <v>151</v>
      </c>
      <c r="AD15" s="263"/>
      <c r="AE15" s="264"/>
      <c r="AF15" s="10">
        <v>2</v>
      </c>
      <c r="AG15" s="65" t="s">
        <v>58</v>
      </c>
      <c r="AI15" s="270"/>
      <c r="AJ15" s="271"/>
      <c r="AK15" s="9" t="s">
        <v>26</v>
      </c>
    </row>
    <row r="16" spans="1:37" ht="25.5" customHeight="1">
      <c r="A16" s="54" t="s">
        <v>8</v>
      </c>
      <c r="B16" s="165"/>
      <c r="C16" s="165"/>
      <c r="D16" s="166"/>
      <c r="E16" s="167"/>
      <c r="F16" s="7"/>
      <c r="H16" s="54" t="s">
        <v>5</v>
      </c>
      <c r="I16" s="23" t="s">
        <v>60</v>
      </c>
      <c r="J16" s="350"/>
      <c r="K16" s="351"/>
      <c r="L16" s="351"/>
      <c r="M16" s="160"/>
      <c r="N16" s="65" t="s">
        <v>58</v>
      </c>
      <c r="P16" s="362" t="s">
        <v>44</v>
      </c>
      <c r="Q16" s="273"/>
      <c r="R16" s="359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62" t="s">
        <v>152</v>
      </c>
      <c r="AD16" s="263"/>
      <c r="AE16" s="264"/>
      <c r="AF16" s="10">
        <v>2</v>
      </c>
      <c r="AG16" s="65" t="s">
        <v>58</v>
      </c>
      <c r="AI16" s="272" t="s">
        <v>44</v>
      </c>
      <c r="AJ16" s="273"/>
      <c r="AK16" s="254">
        <f>COUNTA(U9:U28)-AK13</f>
        <v>0</v>
      </c>
    </row>
    <row r="17" spans="1:37" ht="25.5" customHeight="1">
      <c r="A17" s="54" t="s">
        <v>9</v>
      </c>
      <c r="B17" s="165"/>
      <c r="C17" s="165"/>
      <c r="D17" s="166"/>
      <c r="E17" s="167"/>
      <c r="F17" s="7"/>
      <c r="H17" s="54" t="s">
        <v>6</v>
      </c>
      <c r="I17" s="23" t="s">
        <v>60</v>
      </c>
      <c r="J17" s="350"/>
      <c r="K17" s="351"/>
      <c r="L17" s="351"/>
      <c r="M17" s="160"/>
      <c r="N17" s="65" t="s">
        <v>58</v>
      </c>
      <c r="P17" s="268"/>
      <c r="Q17" s="269"/>
      <c r="R17" s="360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62" t="s">
        <v>153</v>
      </c>
      <c r="AD17" s="263"/>
      <c r="AE17" s="264"/>
      <c r="AF17" s="10">
        <v>2</v>
      </c>
      <c r="AG17" s="65" t="s">
        <v>58</v>
      </c>
      <c r="AI17" s="268"/>
      <c r="AJ17" s="269"/>
      <c r="AK17" s="253"/>
    </row>
    <row r="18" spans="1:37" ht="25.5" customHeight="1" thickBot="1">
      <c r="A18" s="54" t="s">
        <v>43</v>
      </c>
      <c r="B18" s="165"/>
      <c r="C18" s="165"/>
      <c r="D18" s="166"/>
      <c r="E18" s="167"/>
      <c r="F18" s="7"/>
      <c r="H18" s="66" t="s">
        <v>7</v>
      </c>
      <c r="I18" s="44" t="s">
        <v>60</v>
      </c>
      <c r="J18" s="312"/>
      <c r="K18" s="363"/>
      <c r="L18" s="363"/>
      <c r="M18" s="161"/>
      <c r="N18" s="68" t="s">
        <v>58</v>
      </c>
      <c r="P18" s="274"/>
      <c r="Q18" s="275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46" t="s">
        <v>154</v>
      </c>
      <c r="AD18" s="276"/>
      <c r="AE18" s="277"/>
      <c r="AF18" s="67">
        <v>2</v>
      </c>
      <c r="AG18" s="68" t="s">
        <v>58</v>
      </c>
      <c r="AI18" s="274"/>
      <c r="AJ18" s="275"/>
      <c r="AK18" s="8" t="s">
        <v>26</v>
      </c>
    </row>
    <row r="19" spans="1:37" ht="25.5" customHeight="1" thickBot="1">
      <c r="A19" s="54" t="s">
        <v>10</v>
      </c>
      <c r="B19" s="165"/>
      <c r="C19" s="165"/>
      <c r="D19" s="166"/>
      <c r="E19" s="167"/>
      <c r="F19" s="7"/>
      <c r="H19" s="233" t="s">
        <v>14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T19" s="54" t="s">
        <v>10</v>
      </c>
      <c r="U19" s="19"/>
      <c r="V19" s="19"/>
      <c r="W19" s="17"/>
      <c r="X19" s="55"/>
      <c r="Y19" s="7"/>
      <c r="AA19" s="233" t="s">
        <v>14</v>
      </c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</row>
    <row r="20" spans="1:37" ht="25.5" customHeight="1" thickBot="1">
      <c r="A20" s="54" t="s">
        <v>41</v>
      </c>
      <c r="B20" s="165"/>
      <c r="C20" s="165"/>
      <c r="D20" s="166"/>
      <c r="E20" s="167"/>
      <c r="F20" s="7"/>
      <c r="H20" s="234" t="s">
        <v>22</v>
      </c>
      <c r="I20" s="235"/>
      <c r="J20" s="235"/>
      <c r="K20" s="235"/>
      <c r="L20" s="236"/>
      <c r="M20" s="2"/>
      <c r="N20" s="237" t="s">
        <v>23</v>
      </c>
      <c r="O20" s="238"/>
      <c r="P20" s="238"/>
      <c r="Q20" s="238"/>
      <c r="R20" s="239"/>
      <c r="T20" s="54" t="s">
        <v>41</v>
      </c>
      <c r="U20" s="19"/>
      <c r="V20" s="19"/>
      <c r="W20" s="17"/>
      <c r="X20" s="55"/>
      <c r="Y20" s="7"/>
      <c r="AA20" s="234" t="s">
        <v>22</v>
      </c>
      <c r="AB20" s="235"/>
      <c r="AC20" s="235"/>
      <c r="AD20" s="235"/>
      <c r="AE20" s="236"/>
      <c r="AF20" s="2"/>
      <c r="AG20" s="237" t="s">
        <v>23</v>
      </c>
      <c r="AH20" s="238"/>
      <c r="AI20" s="238"/>
      <c r="AJ20" s="238"/>
      <c r="AK20" s="239"/>
    </row>
    <row r="21" spans="1:37" ht="25.5" customHeight="1" thickBot="1">
      <c r="A21" s="109" t="s">
        <v>42</v>
      </c>
      <c r="B21" s="222"/>
      <c r="C21" s="222"/>
      <c r="D21" s="223"/>
      <c r="E21" s="224"/>
      <c r="F21" s="7"/>
      <c r="H21" s="108" t="s">
        <v>16</v>
      </c>
      <c r="I21" s="240" t="s">
        <v>15</v>
      </c>
      <c r="J21" s="242"/>
      <c r="K21" s="240" t="s">
        <v>11</v>
      </c>
      <c r="L21" s="241"/>
      <c r="N21" s="108" t="s">
        <v>16</v>
      </c>
      <c r="O21" s="240" t="s">
        <v>15</v>
      </c>
      <c r="P21" s="242"/>
      <c r="Q21" s="240" t="s">
        <v>11</v>
      </c>
      <c r="R21" s="241"/>
      <c r="T21" s="109" t="s">
        <v>42</v>
      </c>
      <c r="U21" s="111"/>
      <c r="V21" s="111"/>
      <c r="W21" s="112"/>
      <c r="X21" s="113"/>
      <c r="Y21" s="7"/>
      <c r="AA21" s="108" t="s">
        <v>16</v>
      </c>
      <c r="AB21" s="240" t="s">
        <v>15</v>
      </c>
      <c r="AC21" s="242"/>
      <c r="AD21" s="240" t="s">
        <v>11</v>
      </c>
      <c r="AE21" s="241"/>
      <c r="AG21" s="108" t="s">
        <v>16</v>
      </c>
      <c r="AH21" s="240" t="s">
        <v>15</v>
      </c>
      <c r="AI21" s="242"/>
      <c r="AJ21" s="240" t="s">
        <v>11</v>
      </c>
      <c r="AK21" s="241"/>
    </row>
    <row r="22" spans="1:37" ht="25.5" customHeight="1" thickTop="1">
      <c r="A22" s="110" t="s">
        <v>36</v>
      </c>
      <c r="B22" s="162"/>
      <c r="C22" s="162"/>
      <c r="D22" s="163"/>
      <c r="E22" s="164"/>
      <c r="F22" s="7"/>
      <c r="H22" s="57" t="s">
        <v>17</v>
      </c>
      <c r="I22" s="225"/>
      <c r="J22" s="226"/>
      <c r="K22" s="206"/>
      <c r="L22" s="227"/>
      <c r="N22" s="258" t="s">
        <v>24</v>
      </c>
      <c r="O22" s="194"/>
      <c r="P22" s="195"/>
      <c r="Q22" s="196"/>
      <c r="R22" s="197"/>
      <c r="T22" s="110" t="s">
        <v>36</v>
      </c>
      <c r="U22" s="20"/>
      <c r="V22" s="20"/>
      <c r="W22" s="25"/>
      <c r="X22" s="58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58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65"/>
      <c r="C23" s="165"/>
      <c r="D23" s="163"/>
      <c r="E23" s="164"/>
      <c r="F23" s="7"/>
      <c r="H23" s="54" t="s">
        <v>18</v>
      </c>
      <c r="I23" s="178"/>
      <c r="J23" s="179"/>
      <c r="K23" s="180"/>
      <c r="L23" s="181"/>
      <c r="N23" s="258"/>
      <c r="O23" s="198"/>
      <c r="P23" s="199"/>
      <c r="Q23" s="200"/>
      <c r="R23" s="201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58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65"/>
      <c r="C24" s="165"/>
      <c r="D24" s="166"/>
      <c r="E24" s="167"/>
      <c r="F24" s="7"/>
      <c r="H24" s="54" t="s">
        <v>3</v>
      </c>
      <c r="I24" s="178"/>
      <c r="J24" s="179"/>
      <c r="K24" s="180"/>
      <c r="L24" s="181"/>
      <c r="N24" s="243" t="s">
        <v>28</v>
      </c>
      <c r="O24" s="202"/>
      <c r="P24" s="203"/>
      <c r="Q24" s="204"/>
      <c r="R24" s="205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43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65"/>
      <c r="C25" s="165"/>
      <c r="D25" s="165"/>
      <c r="E25" s="171"/>
      <c r="F25" s="7"/>
      <c r="H25" s="54" t="s">
        <v>4</v>
      </c>
      <c r="I25" s="178"/>
      <c r="J25" s="179"/>
      <c r="K25" s="180"/>
      <c r="L25" s="181"/>
      <c r="N25" s="243"/>
      <c r="O25" s="198"/>
      <c r="P25" s="199"/>
      <c r="Q25" s="206"/>
      <c r="R25" s="20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43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65"/>
      <c r="C26" s="165"/>
      <c r="D26" s="165"/>
      <c r="E26" s="171"/>
      <c r="F26" s="7"/>
      <c r="H26" s="54" t="s">
        <v>5</v>
      </c>
      <c r="I26" s="178"/>
      <c r="J26" s="179"/>
      <c r="K26" s="180"/>
      <c r="L26" s="181"/>
      <c r="N26" s="243" t="s">
        <v>3</v>
      </c>
      <c r="O26" s="202"/>
      <c r="P26" s="203"/>
      <c r="Q26" s="184"/>
      <c r="R26" s="208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43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65"/>
      <c r="C27" s="165"/>
      <c r="D27" s="165"/>
      <c r="E27" s="171"/>
      <c r="F27" s="7"/>
      <c r="H27" s="56" t="s">
        <v>6</v>
      </c>
      <c r="I27" s="182"/>
      <c r="J27" s="183"/>
      <c r="K27" s="184"/>
      <c r="L27" s="185"/>
      <c r="N27" s="243"/>
      <c r="O27" s="198"/>
      <c r="P27" s="199"/>
      <c r="Q27" s="200"/>
      <c r="R27" s="201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43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172"/>
      <c r="C28" s="172"/>
      <c r="D28" s="172"/>
      <c r="E28" s="173"/>
      <c r="F28" s="7"/>
      <c r="H28" s="96" t="s">
        <v>7</v>
      </c>
      <c r="I28" s="186"/>
      <c r="J28" s="187"/>
      <c r="K28" s="188"/>
      <c r="L28" s="189"/>
      <c r="N28" s="243" t="s">
        <v>4</v>
      </c>
      <c r="O28" s="202"/>
      <c r="P28" s="203"/>
      <c r="Q28" s="204"/>
      <c r="R28" s="205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43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57"/>
      <c r="D29" s="257"/>
      <c r="E29" s="257"/>
      <c r="F29" s="7"/>
      <c r="H29" s="54" t="s">
        <v>8</v>
      </c>
      <c r="I29" s="178"/>
      <c r="J29" s="179"/>
      <c r="K29" s="180"/>
      <c r="L29" s="181"/>
      <c r="N29" s="243"/>
      <c r="O29" s="198"/>
      <c r="P29" s="199"/>
      <c r="Q29" s="206"/>
      <c r="R29" s="207"/>
      <c r="T29" s="7"/>
      <c r="U29" s="53"/>
      <c r="V29" s="257"/>
      <c r="W29" s="257"/>
      <c r="X29" s="257"/>
      <c r="Y29" s="7"/>
      <c r="AA29" s="54" t="s">
        <v>8</v>
      </c>
      <c r="AB29" s="23"/>
      <c r="AC29" s="24"/>
      <c r="AD29" s="52"/>
      <c r="AE29" s="71"/>
      <c r="AG29" s="243"/>
      <c r="AH29" s="15" t="s">
        <v>168</v>
      </c>
      <c r="AI29" s="16">
        <v>8</v>
      </c>
      <c r="AJ29" s="49"/>
      <c r="AK29" s="77"/>
    </row>
    <row r="30" spans="1:37" ht="25.5" customHeight="1">
      <c r="A30" s="229" t="s">
        <v>170</v>
      </c>
      <c r="B30" s="229"/>
      <c r="C30" s="229"/>
      <c r="D30" s="229"/>
      <c r="E30" s="229"/>
      <c r="F30" s="229"/>
      <c r="G30" s="230"/>
      <c r="H30" s="54" t="s">
        <v>9</v>
      </c>
      <c r="I30" s="178"/>
      <c r="J30" s="179"/>
      <c r="K30" s="180"/>
      <c r="L30" s="181"/>
      <c r="N30" s="243" t="s">
        <v>5</v>
      </c>
      <c r="O30" s="202"/>
      <c r="P30" s="203"/>
      <c r="Q30" s="184"/>
      <c r="R30" s="208"/>
      <c r="T30" s="229" t="s">
        <v>170</v>
      </c>
      <c r="U30" s="229"/>
      <c r="V30" s="229"/>
      <c r="W30" s="229"/>
      <c r="X30" s="229"/>
      <c r="Y30" s="229"/>
      <c r="AA30" s="54" t="s">
        <v>9</v>
      </c>
      <c r="AB30" s="23"/>
      <c r="AC30" s="24"/>
      <c r="AD30" s="52"/>
      <c r="AE30" s="71"/>
      <c r="AG30" s="243" t="s">
        <v>5</v>
      </c>
      <c r="AH30" s="13"/>
      <c r="AI30" s="14"/>
      <c r="AJ30" s="46"/>
      <c r="AK30" s="74"/>
    </row>
    <row r="31" spans="1:37" ht="25.5" customHeight="1">
      <c r="A31" s="229"/>
      <c r="B31" s="229"/>
      <c r="C31" s="229"/>
      <c r="D31" s="229"/>
      <c r="E31" s="229"/>
      <c r="F31" s="229"/>
      <c r="G31" s="230"/>
      <c r="H31" s="54" t="s">
        <v>29</v>
      </c>
      <c r="I31" s="178"/>
      <c r="J31" s="179"/>
      <c r="K31" s="180"/>
      <c r="L31" s="181"/>
      <c r="N31" s="243"/>
      <c r="O31" s="198"/>
      <c r="P31" s="199"/>
      <c r="Q31" s="200"/>
      <c r="R31" s="201"/>
      <c r="T31" s="229"/>
      <c r="U31" s="229"/>
      <c r="V31" s="229"/>
      <c r="W31" s="229"/>
      <c r="X31" s="229"/>
      <c r="Y31" s="229"/>
      <c r="AA31" s="54" t="s">
        <v>29</v>
      </c>
      <c r="AB31" s="23"/>
      <c r="AC31" s="24"/>
      <c r="AD31" s="52"/>
      <c r="AE31" s="71"/>
      <c r="AG31" s="243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178"/>
      <c r="J32" s="179"/>
      <c r="K32" s="180"/>
      <c r="L32" s="181"/>
      <c r="N32" s="243" t="s">
        <v>6</v>
      </c>
      <c r="O32" s="202"/>
      <c r="P32" s="203"/>
      <c r="Q32" s="204"/>
      <c r="R32" s="205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71"/>
      <c r="AG32" s="243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3"/>
      <c r="H33" s="54" t="s">
        <v>31</v>
      </c>
      <c r="I33" s="178"/>
      <c r="J33" s="179"/>
      <c r="K33" s="180"/>
      <c r="L33" s="181"/>
      <c r="N33" s="260"/>
      <c r="O33" s="209"/>
      <c r="P33" s="210"/>
      <c r="Q33" s="196"/>
      <c r="R33" s="197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71"/>
      <c r="AG33" s="243"/>
      <c r="AH33" s="15"/>
      <c r="AI33" s="16"/>
      <c r="AJ33" s="49"/>
      <c r="AK33" s="77"/>
    </row>
    <row r="34" spans="1:37" ht="25.5" customHeight="1">
      <c r="A34" s="232"/>
      <c r="B34" s="232"/>
      <c r="C34" s="232"/>
      <c r="D34" s="232"/>
      <c r="E34" s="232"/>
      <c r="F34" s="3"/>
      <c r="H34" s="54" t="s">
        <v>32</v>
      </c>
      <c r="I34" s="178"/>
      <c r="J34" s="179"/>
      <c r="K34" s="180"/>
      <c r="L34" s="181"/>
      <c r="N34" s="256" t="s">
        <v>7</v>
      </c>
      <c r="O34" s="211"/>
      <c r="P34" s="212"/>
      <c r="Q34" s="213"/>
      <c r="R34" s="214"/>
      <c r="T34" s="232"/>
      <c r="U34" s="232"/>
      <c r="V34" s="232"/>
      <c r="W34" s="232"/>
      <c r="X34" s="232"/>
      <c r="Y34" s="3"/>
      <c r="AA34" s="54" t="s">
        <v>32</v>
      </c>
      <c r="AB34" s="52"/>
      <c r="AC34" s="51"/>
      <c r="AD34" s="45"/>
      <c r="AE34" s="71"/>
      <c r="AG34" s="256" t="s">
        <v>7</v>
      </c>
      <c r="AH34" s="97"/>
      <c r="AI34" s="98"/>
      <c r="AJ34" s="99"/>
      <c r="AK34" s="100"/>
    </row>
    <row r="35" spans="1:37" ht="25.5" customHeight="1">
      <c r="A35" s="232"/>
      <c r="B35" s="232"/>
      <c r="C35" s="232"/>
      <c r="D35" s="232"/>
      <c r="E35" s="232"/>
      <c r="F35" s="3"/>
      <c r="H35" s="54" t="s">
        <v>33</v>
      </c>
      <c r="I35" s="178"/>
      <c r="J35" s="179"/>
      <c r="K35" s="180"/>
      <c r="L35" s="181"/>
      <c r="N35" s="243"/>
      <c r="O35" s="198"/>
      <c r="P35" s="199"/>
      <c r="Q35" s="200"/>
      <c r="R35" s="201"/>
      <c r="T35" s="232"/>
      <c r="U35" s="232"/>
      <c r="V35" s="232"/>
      <c r="W35" s="232"/>
      <c r="X35" s="232"/>
      <c r="Y35" s="3"/>
      <c r="AA35" s="54" t="s">
        <v>33</v>
      </c>
      <c r="AB35" s="52"/>
      <c r="AC35" s="51"/>
      <c r="AD35" s="45"/>
      <c r="AE35" s="71"/>
      <c r="AG35" s="243"/>
      <c r="AH35" s="90"/>
      <c r="AI35" s="91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78"/>
      <c r="J36" s="179"/>
      <c r="K36" s="180"/>
      <c r="L36" s="181"/>
      <c r="N36" s="260" t="s">
        <v>174</v>
      </c>
      <c r="O36" s="202"/>
      <c r="P36" s="203"/>
      <c r="Q36" s="204"/>
      <c r="R36" s="205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60" t="s">
        <v>174</v>
      </c>
      <c r="AH36" s="92"/>
      <c r="AI36" s="93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78"/>
      <c r="J37" s="179"/>
      <c r="K37" s="180"/>
      <c r="L37" s="181"/>
      <c r="N37" s="261"/>
      <c r="O37" s="198"/>
      <c r="P37" s="199"/>
      <c r="Q37" s="200"/>
      <c r="R37" s="201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61"/>
      <c r="AH37" s="90"/>
      <c r="AI37" s="91"/>
      <c r="AJ37" s="47"/>
      <c r="AK37" s="75"/>
    </row>
    <row r="38" spans="8:37" ht="25.5" customHeight="1">
      <c r="H38" s="54" t="s">
        <v>37</v>
      </c>
      <c r="I38" s="178"/>
      <c r="J38" s="179"/>
      <c r="K38" s="180"/>
      <c r="L38" s="181"/>
      <c r="N38" s="258" t="s">
        <v>175</v>
      </c>
      <c r="O38" s="194"/>
      <c r="P38" s="195"/>
      <c r="Q38" s="215"/>
      <c r="R38" s="216"/>
      <c r="AA38" s="54" t="s">
        <v>37</v>
      </c>
      <c r="AB38" s="52"/>
      <c r="AC38" s="51"/>
      <c r="AD38" s="45"/>
      <c r="AE38" s="71"/>
      <c r="AG38" s="258" t="s">
        <v>175</v>
      </c>
      <c r="AH38" s="114"/>
      <c r="AI38" s="115"/>
      <c r="AJ38" s="116"/>
      <c r="AK38" s="117"/>
    </row>
    <row r="39" spans="8:37" ht="25.5" customHeight="1" thickBot="1">
      <c r="H39" s="66" t="s">
        <v>173</v>
      </c>
      <c r="I39" s="190"/>
      <c r="J39" s="191"/>
      <c r="K39" s="192"/>
      <c r="L39" s="193"/>
      <c r="N39" s="259"/>
      <c r="O39" s="217"/>
      <c r="P39" s="218"/>
      <c r="Q39" s="219"/>
      <c r="R39" s="220"/>
      <c r="AA39" s="66" t="s">
        <v>173</v>
      </c>
      <c r="AB39" s="80"/>
      <c r="AC39" s="89"/>
      <c r="AD39" s="72"/>
      <c r="AE39" s="73"/>
      <c r="AG39" s="259"/>
      <c r="AH39" s="94"/>
      <c r="AI39" s="95"/>
      <c r="AJ39" s="78"/>
      <c r="AK39" s="79"/>
    </row>
    <row r="40" spans="1:37" ht="15" customHeight="1">
      <c r="A40" s="231"/>
      <c r="B40" s="231"/>
      <c r="H40" s="69"/>
      <c r="I40" s="5"/>
      <c r="J40" s="5"/>
      <c r="K40" s="257"/>
      <c r="L40" s="257"/>
      <c r="N40" s="70"/>
      <c r="O40" s="5"/>
      <c r="P40" s="5"/>
      <c r="Q40" s="5"/>
      <c r="R40" s="7"/>
      <c r="T40" s="231"/>
      <c r="U40" s="231"/>
      <c r="AA40" s="69"/>
      <c r="AB40" s="5"/>
      <c r="AC40" s="5"/>
      <c r="AD40" s="257"/>
      <c r="AE40" s="257"/>
      <c r="AG40" s="70"/>
      <c r="AH40" s="5"/>
      <c r="AI40" s="5"/>
      <c r="AJ40" s="5"/>
      <c r="AK40" s="7"/>
    </row>
    <row r="41" spans="1:38" ht="18" customHeight="1">
      <c r="A41" s="231"/>
      <c r="B41" s="231"/>
      <c r="D41" s="231" t="s">
        <v>48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"/>
      <c r="S41" s="2"/>
      <c r="T41" s="231"/>
      <c r="U41" s="231"/>
      <c r="W41" s="231" t="s">
        <v>48</v>
      </c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232</v>
      </c>
      <c r="F44" s="353" t="s">
        <v>230</v>
      </c>
      <c r="G44" s="353"/>
      <c r="H44" s="221"/>
      <c r="I44" s="2" t="s">
        <v>178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平成２７年</v>
      </c>
      <c r="Y44" s="228" t="s">
        <v>230</v>
      </c>
      <c r="Z44" s="228"/>
      <c r="AA44" s="2"/>
      <c r="AB44" s="2" t="s">
        <v>178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8" t="s">
        <v>180</v>
      </c>
      <c r="J45" s="118"/>
      <c r="K45" s="352"/>
      <c r="L45" s="352"/>
      <c r="M45" s="352"/>
      <c r="N45" s="352"/>
      <c r="O45" s="352"/>
      <c r="P45" s="2"/>
      <c r="Q45" s="18" t="s">
        <v>179</v>
      </c>
      <c r="X45" s="2"/>
      <c r="Y45" s="2"/>
      <c r="Z45" s="2"/>
      <c r="AA45" s="2"/>
      <c r="AB45" s="118" t="s">
        <v>180</v>
      </c>
      <c r="AC45" s="118"/>
      <c r="AD45" s="255"/>
      <c r="AE45" s="255"/>
      <c r="AF45" s="255"/>
      <c r="AG45" s="255"/>
      <c r="AH45" s="255"/>
      <c r="AI45" s="2"/>
      <c r="AJ45" s="18" t="s">
        <v>179</v>
      </c>
    </row>
  </sheetData>
  <sheetProtection/>
  <mergeCells count="140">
    <mergeCell ref="P5:P6"/>
    <mergeCell ref="J11:L11"/>
    <mergeCell ref="J12:L12"/>
    <mergeCell ref="Q5:R6"/>
    <mergeCell ref="P2:P3"/>
    <mergeCell ref="A3:C4"/>
    <mergeCell ref="D3:E4"/>
    <mergeCell ref="A2:B2"/>
    <mergeCell ref="C2:E2"/>
    <mergeCell ref="A5:C5"/>
    <mergeCell ref="D5:K5"/>
    <mergeCell ref="H9:I9"/>
    <mergeCell ref="J9:N9"/>
    <mergeCell ref="A1:R1"/>
    <mergeCell ref="G2:H3"/>
    <mergeCell ref="I2:I3"/>
    <mergeCell ref="J2:J3"/>
    <mergeCell ref="K2:L3"/>
    <mergeCell ref="M2:M3"/>
    <mergeCell ref="N2:O3"/>
    <mergeCell ref="H20:L20"/>
    <mergeCell ref="O12:R12"/>
    <mergeCell ref="R16:R17"/>
    <mergeCell ref="J13:L13"/>
    <mergeCell ref="J14:L14"/>
    <mergeCell ref="A7:E7"/>
    <mergeCell ref="H7:N7"/>
    <mergeCell ref="H8:I8"/>
    <mergeCell ref="J8:N8"/>
    <mergeCell ref="J16:L16"/>
    <mergeCell ref="J17:L17"/>
    <mergeCell ref="J18:L18"/>
    <mergeCell ref="P16:Q18"/>
    <mergeCell ref="H19:R19"/>
    <mergeCell ref="H10:I10"/>
    <mergeCell ref="J10:N10"/>
    <mergeCell ref="O10:R10"/>
    <mergeCell ref="H11:I11"/>
    <mergeCell ref="A40:B40"/>
    <mergeCell ref="K40:L40"/>
    <mergeCell ref="N22:N23"/>
    <mergeCell ref="N26:N27"/>
    <mergeCell ref="N24:N25"/>
    <mergeCell ref="N34:N35"/>
    <mergeCell ref="A35:E35"/>
    <mergeCell ref="N36:N37"/>
    <mergeCell ref="C29:E29"/>
    <mergeCell ref="N30:N31"/>
    <mergeCell ref="N32:N33"/>
    <mergeCell ref="A34:E34"/>
    <mergeCell ref="N38:N39"/>
    <mergeCell ref="N28:N29"/>
    <mergeCell ref="AI2:AI3"/>
    <mergeCell ref="AB2:AB3"/>
    <mergeCell ref="AC2:AC3"/>
    <mergeCell ref="AD2:AE3"/>
    <mergeCell ref="AF2:AF3"/>
    <mergeCell ref="J15:L15"/>
    <mergeCell ref="T1:AK1"/>
    <mergeCell ref="Q2:R2"/>
    <mergeCell ref="T2:U2"/>
    <mergeCell ref="V2:X2"/>
    <mergeCell ref="Z2:AA3"/>
    <mergeCell ref="AG2:AH3"/>
    <mergeCell ref="W5:AD5"/>
    <mergeCell ref="AI5:AI6"/>
    <mergeCell ref="AJ5:AK6"/>
    <mergeCell ref="T7:X7"/>
    <mergeCell ref="AA7:AG7"/>
    <mergeCell ref="Q3:R3"/>
    <mergeCell ref="T3:V4"/>
    <mergeCell ref="W3:X4"/>
    <mergeCell ref="AJ3:AK3"/>
    <mergeCell ref="AJ2:AK2"/>
    <mergeCell ref="AA8:AB8"/>
    <mergeCell ref="AC8:AG8"/>
    <mergeCell ref="AH8:AK8"/>
    <mergeCell ref="O9:R9"/>
    <mergeCell ref="AA9:AB9"/>
    <mergeCell ref="AC9:AG9"/>
    <mergeCell ref="AH9:AK9"/>
    <mergeCell ref="O8:R8"/>
    <mergeCell ref="T5:V5"/>
    <mergeCell ref="AA10:AB10"/>
    <mergeCell ref="AC10:AG10"/>
    <mergeCell ref="AH10:AK10"/>
    <mergeCell ref="O11:R11"/>
    <mergeCell ref="AA11:AB11"/>
    <mergeCell ref="AC11:AE11"/>
    <mergeCell ref="AH11:AK11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AG22:AG23"/>
    <mergeCell ref="AG24:AG25"/>
    <mergeCell ref="AG26:AG27"/>
    <mergeCell ref="AG28:AG29"/>
    <mergeCell ref="V29:X29"/>
    <mergeCell ref="AA19:AK19"/>
    <mergeCell ref="T40:U40"/>
    <mergeCell ref="AD40:AE40"/>
    <mergeCell ref="AG30:AG31"/>
    <mergeCell ref="AG32:AG33"/>
    <mergeCell ref="T34:X34"/>
    <mergeCell ref="AG34:AG35"/>
    <mergeCell ref="T35:X35"/>
    <mergeCell ref="T30:Y31"/>
    <mergeCell ref="AG36:AG37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30:G31"/>
    <mergeCell ref="K45:O45"/>
    <mergeCell ref="AD45:AH45"/>
    <mergeCell ref="F44:G44"/>
    <mergeCell ref="Y44:Z44"/>
    <mergeCell ref="A41:B41"/>
    <mergeCell ref="D41:Q41"/>
    <mergeCell ref="T41:U41"/>
    <mergeCell ref="W41:AJ41"/>
    <mergeCell ref="AG38:AG39"/>
  </mergeCells>
  <dataValidations count="6">
    <dataValidation type="list" allowBlank="1" showInputMessage="1" showErrorMessage="1" sqref="Q22:Q39 K22:K39 AJ22:AJ39 AD34:AD39">
      <formula1>$AR$14</formula1>
    </dataValidation>
    <dataValidation type="list" allowBlank="1" showInputMessage="1" showErrorMessage="1" sqref="R22:R39 AE22:AE39 L22:L39 AK22:AK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"/>
  <sheetViews>
    <sheetView view="pageBreakPreview" zoomScale="60" zoomScalePageLayoutView="0" workbookViewId="0" topLeftCell="A1">
      <selection activeCell="H3" sqref="H3:N9"/>
    </sheetView>
  </sheetViews>
  <sheetFormatPr defaultColWidth="9.00390625" defaultRowHeight="13.5"/>
  <cols>
    <col min="1" max="1" width="4.75390625" style="119" customWidth="1"/>
    <col min="2" max="2" width="3.75390625" style="119" customWidth="1"/>
    <col min="3" max="3" width="3.375" style="147" bestFit="1" customWidth="1"/>
    <col min="4" max="4" width="10.00390625" style="148" customWidth="1"/>
    <col min="5" max="5" width="2.50390625" style="147" customWidth="1"/>
    <col min="6" max="6" width="10.00390625" style="148" customWidth="1"/>
    <col min="7" max="7" width="2.50390625" style="149" customWidth="1"/>
    <col min="8" max="8" width="1.37890625" style="149" customWidth="1"/>
    <col min="9" max="9" width="3.875" style="147" customWidth="1"/>
    <col min="10" max="10" width="3.375" style="147" bestFit="1" customWidth="1"/>
    <col min="11" max="11" width="10.125" style="148" customWidth="1"/>
    <col min="12" max="12" width="2.50390625" style="147" customWidth="1"/>
    <col min="13" max="13" width="10.125" style="148" customWidth="1"/>
    <col min="14" max="14" width="2.50390625" style="149" customWidth="1"/>
    <col min="15" max="15" width="1.37890625" style="149" customWidth="1"/>
    <col min="16" max="16" width="3.875" style="119" customWidth="1"/>
    <col min="17" max="17" width="3.375" style="119" customWidth="1"/>
    <col min="18" max="18" width="10.00390625" style="119" customWidth="1"/>
    <col min="19" max="19" width="2.50390625" style="119" customWidth="1"/>
    <col min="20" max="20" width="10.00390625" style="119" customWidth="1"/>
    <col min="21" max="21" width="2.50390625" style="119" customWidth="1"/>
    <col min="22" max="22" width="1.37890625" style="119" customWidth="1"/>
    <col min="23" max="23" width="3.875" style="119" customWidth="1"/>
    <col min="24" max="24" width="3.375" style="119" customWidth="1"/>
    <col min="25" max="25" width="10.00390625" style="119" customWidth="1"/>
    <col min="26" max="26" width="2.50390625" style="119" customWidth="1"/>
    <col min="27" max="27" width="10.00390625" style="119" customWidth="1"/>
    <col min="28" max="28" width="2.50390625" style="119" customWidth="1"/>
    <col min="29" max="16384" width="9.00390625" style="119" customWidth="1"/>
  </cols>
  <sheetData>
    <row r="1" spans="2:28" ht="30" customHeight="1">
      <c r="B1" s="399" t="s">
        <v>181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120"/>
      <c r="P1" s="120"/>
      <c r="Q1" s="121" t="s">
        <v>182</v>
      </c>
      <c r="R1" s="373">
        <f>IF('男子'!K2=0,'女子'!C2,'男子'!C2)</f>
      </c>
      <c r="S1" s="373"/>
      <c r="T1" s="373"/>
      <c r="U1" s="121" t="s">
        <v>183</v>
      </c>
      <c r="V1" s="120"/>
      <c r="W1" s="120"/>
      <c r="X1" s="120"/>
      <c r="Y1" s="120"/>
      <c r="Z1" s="120"/>
      <c r="AA1" s="120"/>
      <c r="AB1" s="120"/>
    </row>
    <row r="2" spans="2:28" ht="8.25" customHeight="1" thickBot="1"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2:28" ht="23.25" customHeight="1">
      <c r="B3" s="157">
        <f>IF('男子'!K2=0,"",'男子'!K2)</f>
      </c>
      <c r="C3" s="374" t="s">
        <v>184</v>
      </c>
      <c r="D3" s="401">
        <f>IF('男子'!J9=0,"",'男子'!J9)</f>
      </c>
      <c r="E3" s="122">
        <v>1</v>
      </c>
      <c r="F3" s="123">
        <f>IF('男子'!J12=0,"",'男子'!J12)</f>
      </c>
      <c r="G3" s="124">
        <f>IF('男子'!M12=0,"",'男子'!M12)</f>
      </c>
      <c r="H3" s="404"/>
      <c r="I3" s="405"/>
      <c r="J3" s="405"/>
      <c r="K3" s="405"/>
      <c r="L3" s="405"/>
      <c r="M3" s="405"/>
      <c r="N3" s="406"/>
      <c r="O3" s="125"/>
      <c r="P3" s="157">
        <f>IF('女子'!K2=0,"",'女子'!K2)</f>
      </c>
      <c r="Q3" s="374" t="s">
        <v>184</v>
      </c>
      <c r="R3" s="401">
        <f>IF('女子'!J9=0,"",'女子'!J9)</f>
      </c>
      <c r="S3" s="122">
        <v>1</v>
      </c>
      <c r="T3" s="123">
        <f>IF('女子'!J12=0,"",'女子'!J12)</f>
      </c>
      <c r="U3" s="124">
        <f>IF('女子'!M12=0,"",'女子'!M12)</f>
      </c>
      <c r="V3" s="404"/>
      <c r="W3" s="405"/>
      <c r="X3" s="405"/>
      <c r="Y3" s="405"/>
      <c r="Z3" s="405"/>
      <c r="AA3" s="405"/>
      <c r="AB3" s="406"/>
    </row>
    <row r="4" spans="2:28" ht="23.25" customHeight="1">
      <c r="B4" s="388">
        <f>IF('男子'!K2=0,"",VLOOKUP('抽選作業用'!E1,'抽選作業用'!Z4:AC41,4))</f>
      </c>
      <c r="C4" s="375"/>
      <c r="D4" s="402"/>
      <c r="E4" s="126">
        <v>2</v>
      </c>
      <c r="F4" s="127">
        <f>IF('男子'!J13=0,"",'男子'!J13)</f>
      </c>
      <c r="G4" s="128">
        <f>IF('男子'!M13=0,"",'男子'!M13)</f>
      </c>
      <c r="H4" s="407"/>
      <c r="I4" s="408"/>
      <c r="J4" s="408"/>
      <c r="K4" s="408"/>
      <c r="L4" s="408"/>
      <c r="M4" s="408"/>
      <c r="N4" s="409"/>
      <c r="O4" s="125"/>
      <c r="P4" s="388">
        <f>IF('女子'!K2=0,"",VLOOKUP('抽選作業用'!E1,'抽選作業用'!Z4:AC41,4))</f>
      </c>
      <c r="Q4" s="375"/>
      <c r="R4" s="402"/>
      <c r="S4" s="126">
        <v>2</v>
      </c>
      <c r="T4" s="127">
        <f>IF('女子'!J13=0,"",'女子'!J13)</f>
      </c>
      <c r="U4" s="128">
        <f>IF('女子'!M13=0,"",'女子'!M13)</f>
      </c>
      <c r="V4" s="407"/>
      <c r="W4" s="408"/>
      <c r="X4" s="408"/>
      <c r="Y4" s="408"/>
      <c r="Z4" s="408"/>
      <c r="AA4" s="408"/>
      <c r="AB4" s="409"/>
    </row>
    <row r="5" spans="2:28" ht="23.25" customHeight="1">
      <c r="B5" s="388"/>
      <c r="C5" s="375"/>
      <c r="D5" s="403"/>
      <c r="E5" s="126">
        <v>3</v>
      </c>
      <c r="F5" s="127">
        <f>IF('男子'!J14=0,"",'男子'!J14)</f>
      </c>
      <c r="G5" s="128">
        <f>IF('男子'!M14=0,"",'男子'!M14)</f>
      </c>
      <c r="H5" s="407"/>
      <c r="I5" s="408"/>
      <c r="J5" s="408"/>
      <c r="K5" s="408"/>
      <c r="L5" s="408"/>
      <c r="M5" s="408"/>
      <c r="N5" s="409"/>
      <c r="O5" s="125"/>
      <c r="P5" s="388"/>
      <c r="Q5" s="375"/>
      <c r="R5" s="403"/>
      <c r="S5" s="126">
        <v>3</v>
      </c>
      <c r="T5" s="127">
        <f>IF('女子'!J14=0,"",'女子'!J14)</f>
      </c>
      <c r="U5" s="128">
        <f>IF('女子'!M14=0,"",'女子'!M14)</f>
      </c>
      <c r="V5" s="407"/>
      <c r="W5" s="408"/>
      <c r="X5" s="408"/>
      <c r="Y5" s="408"/>
      <c r="Z5" s="408"/>
      <c r="AA5" s="408"/>
      <c r="AB5" s="409"/>
    </row>
    <row r="6" spans="2:28" ht="23.25" customHeight="1">
      <c r="B6" s="388"/>
      <c r="C6" s="375" t="s">
        <v>19</v>
      </c>
      <c r="D6" s="395">
        <f>IF('男子'!J10=0,"",'男子'!J10)</f>
      </c>
      <c r="E6" s="126">
        <v>4</v>
      </c>
      <c r="F6" s="127">
        <f>IF('男子'!J15=0,"",'男子'!J15)</f>
      </c>
      <c r="G6" s="128">
        <f>IF('男子'!M15=0,"",'男子'!M15)</f>
      </c>
      <c r="H6" s="407"/>
      <c r="I6" s="408"/>
      <c r="J6" s="408"/>
      <c r="K6" s="408"/>
      <c r="L6" s="408"/>
      <c r="M6" s="408"/>
      <c r="N6" s="409"/>
      <c r="O6" s="125"/>
      <c r="P6" s="388"/>
      <c r="Q6" s="375" t="s">
        <v>19</v>
      </c>
      <c r="R6" s="395">
        <f>IF('女子'!J10=0,"",'女子'!J10)</f>
      </c>
      <c r="S6" s="126">
        <v>4</v>
      </c>
      <c r="T6" s="127">
        <f>IF('女子'!J15=0,"",'女子'!J15)</f>
      </c>
      <c r="U6" s="128">
        <f>IF('女子'!M15=0,"",'女子'!M15)</f>
      </c>
      <c r="V6" s="407"/>
      <c r="W6" s="408"/>
      <c r="X6" s="408"/>
      <c r="Y6" s="408"/>
      <c r="Z6" s="408"/>
      <c r="AA6" s="408"/>
      <c r="AB6" s="409"/>
    </row>
    <row r="7" spans="2:28" ht="23.25" customHeight="1">
      <c r="B7" s="388"/>
      <c r="C7" s="375"/>
      <c r="D7" s="395"/>
      <c r="E7" s="126">
        <v>5</v>
      </c>
      <c r="F7" s="127">
        <f>IF('男子'!J16=0,"",'男子'!J16)</f>
      </c>
      <c r="G7" s="128">
        <f>IF('男子'!M16=0,"",'男子'!M16)</f>
      </c>
      <c r="H7" s="407"/>
      <c r="I7" s="408"/>
      <c r="J7" s="408"/>
      <c r="K7" s="408"/>
      <c r="L7" s="408"/>
      <c r="M7" s="408"/>
      <c r="N7" s="409"/>
      <c r="O7" s="125"/>
      <c r="P7" s="388"/>
      <c r="Q7" s="375"/>
      <c r="R7" s="395"/>
      <c r="S7" s="126">
        <v>5</v>
      </c>
      <c r="T7" s="127">
        <f>IF('女子'!J16=0,"",'女子'!J16)</f>
      </c>
      <c r="U7" s="128">
        <f>IF('女子'!M16=0,"",'女子'!M16)</f>
      </c>
      <c r="V7" s="407"/>
      <c r="W7" s="408"/>
      <c r="X7" s="408"/>
      <c r="Y7" s="408"/>
      <c r="Z7" s="408"/>
      <c r="AA7" s="408"/>
      <c r="AB7" s="409"/>
    </row>
    <row r="8" spans="2:28" ht="23.25" customHeight="1">
      <c r="B8" s="388"/>
      <c r="C8" s="391" t="s">
        <v>21</v>
      </c>
      <c r="D8" s="395">
        <f>IF('男子'!J11=0,"",'男子'!J11)</f>
      </c>
      <c r="E8" s="126">
        <v>6</v>
      </c>
      <c r="F8" s="127">
        <f>IF('男子'!J17=0,"",'男子'!J17)</f>
      </c>
      <c r="G8" s="129">
        <f>IF('男子'!M17=0,"",'男子'!M17)</f>
      </c>
      <c r="H8" s="407"/>
      <c r="I8" s="408"/>
      <c r="J8" s="408"/>
      <c r="K8" s="408"/>
      <c r="L8" s="408"/>
      <c r="M8" s="408"/>
      <c r="N8" s="409"/>
      <c r="O8" s="125"/>
      <c r="P8" s="388"/>
      <c r="Q8" s="391" t="s">
        <v>21</v>
      </c>
      <c r="R8" s="395">
        <f>IF('女子'!J11=0,"",'女子'!J11)</f>
      </c>
      <c r="S8" s="126">
        <v>6</v>
      </c>
      <c r="T8" s="127">
        <f>IF('女子'!J17=0,"",'女子'!J17)</f>
      </c>
      <c r="U8" s="129">
        <f>IF('女子'!M17=0,"",'女子'!M17)</f>
      </c>
      <c r="V8" s="407"/>
      <c r="W8" s="408"/>
      <c r="X8" s="408"/>
      <c r="Y8" s="408"/>
      <c r="Z8" s="408"/>
      <c r="AA8" s="408"/>
      <c r="AB8" s="409"/>
    </row>
    <row r="9" spans="2:28" ht="23.25" customHeight="1" thickBot="1">
      <c r="B9" s="389"/>
      <c r="C9" s="396"/>
      <c r="D9" s="397"/>
      <c r="E9" s="130">
        <v>7</v>
      </c>
      <c r="F9" s="131">
        <f>IF('男子'!J18=0,"",'男子'!J18)</f>
      </c>
      <c r="G9" s="132">
        <f>IF('男子'!M18=0,"",'男子'!M18)</f>
      </c>
      <c r="H9" s="410"/>
      <c r="I9" s="411"/>
      <c r="J9" s="411"/>
      <c r="K9" s="411"/>
      <c r="L9" s="411"/>
      <c r="M9" s="411"/>
      <c r="N9" s="412"/>
      <c r="O9" s="125"/>
      <c r="P9" s="389"/>
      <c r="Q9" s="392"/>
      <c r="R9" s="398"/>
      <c r="S9" s="133">
        <v>7</v>
      </c>
      <c r="T9" s="131">
        <f>IF('女子'!J18=0,"",'女子'!J18)</f>
      </c>
      <c r="U9" s="132">
        <f>IF('女子'!M18=0,"",'女子'!M18)</f>
      </c>
      <c r="V9" s="410"/>
      <c r="W9" s="411"/>
      <c r="X9" s="411"/>
      <c r="Y9" s="411"/>
      <c r="Z9" s="411"/>
      <c r="AA9" s="411"/>
      <c r="AB9" s="412"/>
    </row>
    <row r="10" spans="2:28" ht="6.75" customHeight="1">
      <c r="B10" s="134"/>
      <c r="C10" s="135"/>
      <c r="D10" s="136"/>
      <c r="E10" s="137"/>
      <c r="F10" s="136"/>
      <c r="G10" s="138"/>
      <c r="H10" s="125"/>
      <c r="I10" s="134"/>
      <c r="J10" s="135"/>
      <c r="K10" s="139"/>
      <c r="L10" s="137"/>
      <c r="M10" s="140"/>
      <c r="N10" s="138"/>
      <c r="O10" s="125"/>
      <c r="P10" s="141"/>
      <c r="Q10" s="142"/>
      <c r="R10" s="143"/>
      <c r="S10" s="144"/>
      <c r="T10" s="143"/>
      <c r="U10" s="125"/>
      <c r="V10" s="125"/>
      <c r="W10" s="141"/>
      <c r="X10" s="142"/>
      <c r="Y10" s="145"/>
      <c r="Z10" s="144"/>
      <c r="AA10" s="146"/>
      <c r="AB10" s="125"/>
    </row>
    <row r="15" ht="18.75">
      <c r="D15" s="150" t="s">
        <v>185</v>
      </c>
    </row>
    <row r="16" ht="14.25" thickBot="1"/>
    <row r="17" spans="2:18" ht="23.25" customHeight="1">
      <c r="B17" s="151">
        <v>22</v>
      </c>
      <c r="C17" s="374" t="s">
        <v>184</v>
      </c>
      <c r="D17" s="376" t="s">
        <v>235</v>
      </c>
      <c r="E17" s="122">
        <v>1</v>
      </c>
      <c r="F17" s="152" t="s">
        <v>236</v>
      </c>
      <c r="G17" s="124" t="s">
        <v>186</v>
      </c>
      <c r="H17" s="379" t="s">
        <v>187</v>
      </c>
      <c r="I17" s="380"/>
      <c r="J17" s="380"/>
      <c r="K17" s="380"/>
      <c r="L17" s="380"/>
      <c r="M17" s="380"/>
      <c r="N17" s="381"/>
      <c r="R17" s="119" t="s">
        <v>188</v>
      </c>
    </row>
    <row r="18" spans="2:18" ht="23.25" customHeight="1">
      <c r="B18" s="388" t="s">
        <v>234</v>
      </c>
      <c r="C18" s="375"/>
      <c r="D18" s="377"/>
      <c r="E18" s="126">
        <v>2</v>
      </c>
      <c r="F18" s="153" t="s">
        <v>237</v>
      </c>
      <c r="G18" s="128" t="s">
        <v>186</v>
      </c>
      <c r="H18" s="382"/>
      <c r="I18" s="383"/>
      <c r="J18" s="383"/>
      <c r="K18" s="383"/>
      <c r="L18" s="383"/>
      <c r="M18" s="383"/>
      <c r="N18" s="384"/>
      <c r="R18" s="158" t="s">
        <v>238</v>
      </c>
    </row>
    <row r="19" spans="2:14" ht="23.25" customHeight="1">
      <c r="B19" s="388"/>
      <c r="C19" s="375"/>
      <c r="D19" s="378"/>
      <c r="E19" s="126">
        <v>3</v>
      </c>
      <c r="F19" s="154" t="s">
        <v>189</v>
      </c>
      <c r="G19" s="128" t="s">
        <v>190</v>
      </c>
      <c r="H19" s="382"/>
      <c r="I19" s="383"/>
      <c r="J19" s="383"/>
      <c r="K19" s="383"/>
      <c r="L19" s="383"/>
      <c r="M19" s="383"/>
      <c r="N19" s="384"/>
    </row>
    <row r="20" spans="2:18" ht="23.25" customHeight="1">
      <c r="B20" s="388"/>
      <c r="C20" s="375" t="s">
        <v>19</v>
      </c>
      <c r="D20" s="390"/>
      <c r="E20" s="126">
        <v>4</v>
      </c>
      <c r="F20" s="154" t="s">
        <v>189</v>
      </c>
      <c r="G20" s="128" t="s">
        <v>191</v>
      </c>
      <c r="H20" s="382"/>
      <c r="I20" s="383"/>
      <c r="J20" s="383"/>
      <c r="K20" s="383"/>
      <c r="L20" s="383"/>
      <c r="M20" s="383"/>
      <c r="N20" s="384"/>
      <c r="R20" s="155" t="s">
        <v>239</v>
      </c>
    </row>
    <row r="21" spans="2:18" ht="23.25" customHeight="1">
      <c r="B21" s="388"/>
      <c r="C21" s="375"/>
      <c r="D21" s="390"/>
      <c r="E21" s="126">
        <v>5</v>
      </c>
      <c r="F21" s="154" t="s">
        <v>189</v>
      </c>
      <c r="G21" s="128" t="s">
        <v>191</v>
      </c>
      <c r="H21" s="382"/>
      <c r="I21" s="383"/>
      <c r="J21" s="383"/>
      <c r="K21" s="383"/>
      <c r="L21" s="383"/>
      <c r="M21" s="383"/>
      <c r="N21" s="384"/>
      <c r="R21" s="119" t="s">
        <v>233</v>
      </c>
    </row>
    <row r="22" spans="2:14" ht="23.25" customHeight="1">
      <c r="B22" s="388"/>
      <c r="C22" s="391" t="s">
        <v>21</v>
      </c>
      <c r="D22" s="393"/>
      <c r="E22" s="126">
        <v>6</v>
      </c>
      <c r="F22" s="154" t="s">
        <v>189</v>
      </c>
      <c r="G22" s="129" t="s">
        <v>191</v>
      </c>
      <c r="H22" s="382"/>
      <c r="I22" s="383"/>
      <c r="J22" s="383"/>
      <c r="K22" s="383"/>
      <c r="L22" s="383"/>
      <c r="M22" s="383"/>
      <c r="N22" s="384"/>
    </row>
    <row r="23" spans="2:14" ht="23.25" customHeight="1" thickBot="1">
      <c r="B23" s="389"/>
      <c r="C23" s="392"/>
      <c r="D23" s="394"/>
      <c r="E23" s="133">
        <v>7</v>
      </c>
      <c r="F23" s="156" t="s">
        <v>189</v>
      </c>
      <c r="G23" s="132" t="s">
        <v>191</v>
      </c>
      <c r="H23" s="385"/>
      <c r="I23" s="386"/>
      <c r="J23" s="386"/>
      <c r="K23" s="386"/>
      <c r="L23" s="386"/>
      <c r="M23" s="386"/>
      <c r="N23" s="387"/>
    </row>
  </sheetData>
  <sheetProtection/>
  <mergeCells count="27">
    <mergeCell ref="B1:N1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  <mergeCell ref="Q6:Q7"/>
    <mergeCell ref="R6:R7"/>
    <mergeCell ref="C8:C9"/>
    <mergeCell ref="D8:D9"/>
    <mergeCell ref="Q8:Q9"/>
    <mergeCell ref="R8:R9"/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3.625" style="26" customWidth="1"/>
    <col min="2" max="2" width="9.00390625" style="26" customWidth="1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.00390625" style="26" customWidth="1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.00390625" style="26" customWidth="1"/>
    <col min="15" max="16" width="8.625" style="26" customWidth="1"/>
    <col min="17" max="17" width="6.625" style="29" customWidth="1"/>
    <col min="18" max="18" width="3.625" style="29" customWidth="1"/>
    <col min="19" max="19" width="9.00390625" style="26" customWidth="1"/>
    <col min="20" max="21" width="8.625" style="26" customWidth="1"/>
    <col min="22" max="23" width="6.625" style="29" customWidth="1"/>
    <col min="24" max="26" width="9.00390625" style="26" customWidth="1"/>
    <col min="27" max="27" width="24.625" style="26" customWidth="1"/>
    <col min="28" max="28" width="9.00390625" style="29" customWidth="1"/>
    <col min="29" max="16384" width="9.00390625" style="26" customWidth="1"/>
  </cols>
  <sheetData>
    <row r="1" spans="1:26" ht="13.5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VLOOKUP(E1,Z4:AB41,2)</f>
        <v>#N/A</v>
      </c>
      <c r="I1" s="27" t="s">
        <v>66</v>
      </c>
      <c r="J1" s="27" t="e">
        <f>VLOOKUP(E1,Z4:AB41,3)</f>
        <v>#N/A</v>
      </c>
      <c r="K1" s="27"/>
      <c r="M1" s="26">
        <f>IF(N1="同姓",'[1]男子'!J8,"")</f>
      </c>
      <c r="Z1" s="29">
        <f>'男子'!$K$2</f>
        <v>0</v>
      </c>
    </row>
    <row r="2" spans="13:26" ht="13.5">
      <c r="M2" s="26">
        <f>IF(N2="同姓",'[1]男子'!J9,"")</f>
      </c>
      <c r="Z2" s="29">
        <f>'女子'!$K$2</f>
        <v>0</v>
      </c>
    </row>
    <row r="3" spans="2:29" ht="13.5">
      <c r="B3" s="26" t="s">
        <v>67</v>
      </c>
      <c r="M3" s="26">
        <f>IF(N3="同姓",'[1]男子'!J10,"")</f>
      </c>
      <c r="N3" s="26" t="s">
        <v>68</v>
      </c>
      <c r="Z3" s="30" t="s">
        <v>64</v>
      </c>
      <c r="AA3" s="29" t="s">
        <v>65</v>
      </c>
      <c r="AB3" s="29" t="s">
        <v>69</v>
      </c>
      <c r="AC3" s="26" t="s">
        <v>229</v>
      </c>
    </row>
    <row r="4" spans="1:29" ht="13.5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413" t="s">
        <v>72</v>
      </c>
      <c r="K4" s="413"/>
      <c r="L4" s="31"/>
      <c r="M4" s="31">
        <f>IF(N4="同姓",'[1]男子'!J11,"")</f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414" t="s">
        <v>72</v>
      </c>
      <c r="W4" s="414"/>
      <c r="Z4" s="41">
        <v>1</v>
      </c>
      <c r="AA4" s="26" t="s">
        <v>74</v>
      </c>
      <c r="AB4" s="29" t="s">
        <v>75</v>
      </c>
      <c r="AC4" s="26" t="s">
        <v>192</v>
      </c>
    </row>
    <row r="5" spans="1:29" ht="13.5">
      <c r="A5" s="26">
        <v>1</v>
      </c>
      <c r="B5" s="29">
        <f>'男子'!I22</f>
        <v>0</v>
      </c>
      <c r="C5" s="29">
        <f aca="true" t="shared" si="0" ref="C5:C20">IF(B5=0,"",$J$1)</f>
      </c>
      <c r="D5" s="42">
        <f>IF('男子'!L22="同姓",'男子'!J22,"")</f>
      </c>
      <c r="E5" s="42">
        <f>'男子'!L22</f>
        <v>0</v>
      </c>
      <c r="F5" s="26">
        <v>1</v>
      </c>
      <c r="G5" s="29" t="str">
        <f>'男子'!O22&amp;"・"&amp;'男子'!O23</f>
        <v>・</v>
      </c>
      <c r="H5" s="29">
        <f aca="true" t="shared" si="1" ref="H5:H12">IF(G5="・","",$J$1)</f>
      </c>
      <c r="I5" s="43" t="str">
        <f>IF(J5="同姓",'男子'!P22,"")&amp;"・"&amp;IF(K5="同姓",'男子'!P23,"")</f>
        <v>・</v>
      </c>
      <c r="J5" s="42">
        <f>'男子'!R22</f>
        <v>0</v>
      </c>
      <c r="K5" s="42">
        <f>'男子'!R23</f>
        <v>0</v>
      </c>
      <c r="M5" s="26">
        <v>1</v>
      </c>
      <c r="N5" s="29">
        <f>'女子'!I22</f>
        <v>0</v>
      </c>
      <c r="O5" s="29">
        <f aca="true" t="shared" si="2" ref="O5:O20">IF(N5=0,"",$J$1)</f>
      </c>
      <c r="P5" s="42">
        <f>IF('女子'!L22="同姓",'女子'!J22,"")</f>
      </c>
      <c r="Q5" s="42">
        <f>'女子'!L22</f>
        <v>0</v>
      </c>
      <c r="R5" s="26">
        <v>1</v>
      </c>
      <c r="S5" s="29" t="str">
        <f>'女子'!O22&amp;"・"&amp;'女子'!O23</f>
        <v>・</v>
      </c>
      <c r="T5" s="29">
        <f aca="true" t="shared" si="3" ref="T5:T12">IF(S5="・","",$J$1)</f>
      </c>
      <c r="U5" s="43" t="str">
        <f>IF(V5="同姓",'女子'!P22,"")&amp;"・"&amp;IF(W5="同姓",'女子'!P23,"")</f>
        <v>・</v>
      </c>
      <c r="V5" s="42">
        <f>'女子'!R22</f>
        <v>0</v>
      </c>
      <c r="W5" s="42">
        <f>'女子'!R23</f>
        <v>0</v>
      </c>
      <c r="Z5" s="41">
        <v>2</v>
      </c>
      <c r="AA5" s="26" t="s">
        <v>76</v>
      </c>
      <c r="AB5" s="29" t="s">
        <v>77</v>
      </c>
      <c r="AC5" s="26" t="s">
        <v>193</v>
      </c>
    </row>
    <row r="6" spans="1:29" ht="13.5">
      <c r="A6" s="26">
        <v>2</v>
      </c>
      <c r="B6" s="29">
        <f>'男子'!I23</f>
        <v>0</v>
      </c>
      <c r="C6" s="29">
        <f t="shared" si="0"/>
      </c>
      <c r="D6" s="42">
        <f>IF('男子'!L23="同姓",'男子'!J23,"")</f>
      </c>
      <c r="E6" s="42">
        <f>'男子'!L23</f>
        <v>0</v>
      </c>
      <c r="F6" s="26">
        <v>2</v>
      </c>
      <c r="G6" s="29" t="str">
        <f>'男子'!O24&amp;"・"&amp;'男子'!O25</f>
        <v>・</v>
      </c>
      <c r="H6" s="29">
        <f t="shared" si="1"/>
      </c>
      <c r="I6" s="43" t="str">
        <f>IF(J6="同姓",'男子'!P24,"")&amp;"・"&amp;IF(K6="同姓",'男子'!P25,"")</f>
        <v>・</v>
      </c>
      <c r="J6" s="42">
        <f>'男子'!R24</f>
        <v>0</v>
      </c>
      <c r="K6" s="42">
        <f>'男子'!R25</f>
        <v>0</v>
      </c>
      <c r="M6" s="26">
        <v>2</v>
      </c>
      <c r="N6" s="29">
        <f>'女子'!I23</f>
        <v>0</v>
      </c>
      <c r="O6" s="29">
        <f t="shared" si="2"/>
      </c>
      <c r="P6" s="42">
        <f>IF('女子'!L23="同姓",'女子'!J23,"")</f>
      </c>
      <c r="Q6" s="42">
        <f>'女子'!L23</f>
        <v>0</v>
      </c>
      <c r="R6" s="26">
        <v>2</v>
      </c>
      <c r="S6" s="29" t="str">
        <f>'女子'!O24&amp;"・"&amp;'女子'!O25</f>
        <v>・</v>
      </c>
      <c r="T6" s="29">
        <f t="shared" si="3"/>
      </c>
      <c r="U6" s="43" t="str">
        <f>IF(V6="同姓",'女子'!P24,"")&amp;"・"&amp;IF(W6="同姓",'女子'!P25,"")</f>
        <v>・</v>
      </c>
      <c r="V6" s="42">
        <f>'女子'!R24</f>
        <v>0</v>
      </c>
      <c r="W6" s="42">
        <f>'女子'!R25</f>
        <v>0</v>
      </c>
      <c r="Z6" s="41">
        <v>3</v>
      </c>
      <c r="AA6" s="26" t="s">
        <v>78</v>
      </c>
      <c r="AB6" s="29" t="s">
        <v>79</v>
      </c>
      <c r="AC6" s="26" t="s">
        <v>194</v>
      </c>
    </row>
    <row r="7" spans="1:29" ht="13.5">
      <c r="A7" s="26">
        <v>3</v>
      </c>
      <c r="B7" s="29">
        <f>'男子'!I24</f>
        <v>0</v>
      </c>
      <c r="C7" s="29">
        <f t="shared" si="0"/>
      </c>
      <c r="D7" s="42">
        <f>IF('男子'!L24="同姓",'男子'!J24,"")</f>
      </c>
      <c r="E7" s="42">
        <f>'男子'!L24</f>
        <v>0</v>
      </c>
      <c r="F7" s="26">
        <v>3</v>
      </c>
      <c r="G7" s="29" t="str">
        <f>'男子'!O26&amp;"・"&amp;'男子'!O27</f>
        <v>・</v>
      </c>
      <c r="H7" s="29">
        <f t="shared" si="1"/>
      </c>
      <c r="I7" s="43" t="str">
        <f>IF(J7="同姓",'男子'!P26,"")&amp;"・"&amp;IF(K7="同姓",'男子'!P27,"")</f>
        <v>・</v>
      </c>
      <c r="J7" s="42">
        <f>'男子'!R26</f>
        <v>0</v>
      </c>
      <c r="K7" s="42">
        <f>'男子'!R27</f>
        <v>0</v>
      </c>
      <c r="M7" s="26">
        <v>3</v>
      </c>
      <c r="N7" s="29">
        <f>'女子'!I24</f>
        <v>0</v>
      </c>
      <c r="O7" s="29">
        <f t="shared" si="2"/>
      </c>
      <c r="P7" s="42">
        <f>IF('女子'!L24="同姓",'女子'!J24,"")</f>
      </c>
      <c r="Q7" s="42">
        <f>'女子'!L24</f>
        <v>0</v>
      </c>
      <c r="R7" s="26">
        <v>3</v>
      </c>
      <c r="S7" s="29" t="str">
        <f>'女子'!O26&amp;"・"&amp;'女子'!O27</f>
        <v>・</v>
      </c>
      <c r="T7" s="29">
        <f t="shared" si="3"/>
      </c>
      <c r="U7" s="43" t="str">
        <f>IF(V7="同姓",'女子'!P26,"")&amp;"・"&amp;IF(W7="同姓",'女子'!P27,"")</f>
        <v>・</v>
      </c>
      <c r="V7" s="42">
        <f>'女子'!R26</f>
        <v>0</v>
      </c>
      <c r="W7" s="42">
        <f>'女子'!R27</f>
        <v>0</v>
      </c>
      <c r="Z7" s="41">
        <v>4</v>
      </c>
      <c r="AA7" s="26" t="s">
        <v>80</v>
      </c>
      <c r="AB7" s="29" t="s">
        <v>81</v>
      </c>
      <c r="AC7" s="26" t="s">
        <v>195</v>
      </c>
    </row>
    <row r="8" spans="1:29" ht="13.5">
      <c r="A8" s="26">
        <v>4</v>
      </c>
      <c r="B8" s="29">
        <f>'男子'!I25</f>
        <v>0</v>
      </c>
      <c r="C8" s="29">
        <f t="shared" si="0"/>
      </c>
      <c r="D8" s="42">
        <f>IF('男子'!L25="同姓",'男子'!J25,"")</f>
      </c>
      <c r="E8" s="42">
        <f>'男子'!L25</f>
        <v>0</v>
      </c>
      <c r="F8" s="26">
        <v>4</v>
      </c>
      <c r="G8" s="29" t="str">
        <f>'男子'!O28&amp;"・"&amp;'男子'!O29</f>
        <v>・</v>
      </c>
      <c r="H8" s="29">
        <f t="shared" si="1"/>
      </c>
      <c r="I8" s="43" t="str">
        <f>IF(J8="同姓",'男子'!P28,"")&amp;"・"&amp;IF(K8="同姓",'男子'!P29,"")</f>
        <v>・</v>
      </c>
      <c r="J8" s="42">
        <f>'男子'!R28</f>
        <v>0</v>
      </c>
      <c r="K8" s="42">
        <f>'男子'!R29</f>
        <v>0</v>
      </c>
      <c r="M8" s="26">
        <v>4</v>
      </c>
      <c r="N8" s="29">
        <f>'女子'!I25</f>
        <v>0</v>
      </c>
      <c r="O8" s="29">
        <f t="shared" si="2"/>
      </c>
      <c r="P8" s="42">
        <f>IF('女子'!L25="同姓",'女子'!J25,"")</f>
      </c>
      <c r="Q8" s="42">
        <f>'女子'!L25</f>
        <v>0</v>
      </c>
      <c r="R8" s="26">
        <v>4</v>
      </c>
      <c r="S8" s="29" t="str">
        <f>'女子'!O28&amp;"・"&amp;'女子'!O29</f>
        <v>・</v>
      </c>
      <c r="T8" s="29">
        <f t="shared" si="3"/>
      </c>
      <c r="U8" s="43" t="str">
        <f>IF(V8="同姓",'女子'!P28,"")&amp;"・"&amp;IF(W8="同姓",'女子'!P29,"")</f>
        <v>・</v>
      </c>
      <c r="V8" s="42">
        <f>'女子'!R28</f>
        <v>0</v>
      </c>
      <c r="W8" s="42">
        <f>'女子'!R29</f>
        <v>0</v>
      </c>
      <c r="Z8" s="41">
        <v>5</v>
      </c>
      <c r="AA8" s="26" t="s">
        <v>240</v>
      </c>
      <c r="AB8" s="29" t="s">
        <v>241</v>
      </c>
      <c r="AC8" s="26" t="s">
        <v>242</v>
      </c>
    </row>
    <row r="9" spans="1:29" ht="13.5">
      <c r="A9" s="26">
        <v>5</v>
      </c>
      <c r="B9" s="29">
        <f>'男子'!I26</f>
        <v>0</v>
      </c>
      <c r="C9" s="29">
        <f t="shared" si="0"/>
      </c>
      <c r="D9" s="42">
        <f>IF('男子'!L26="同姓",'男子'!J26,"")</f>
      </c>
      <c r="E9" s="42">
        <f>'男子'!L26</f>
        <v>0</v>
      </c>
      <c r="F9" s="26">
        <v>5</v>
      </c>
      <c r="G9" s="29" t="str">
        <f>'男子'!O30&amp;"・"&amp;'男子'!O31</f>
        <v>・</v>
      </c>
      <c r="H9" s="29">
        <f t="shared" si="1"/>
      </c>
      <c r="I9" s="43" t="str">
        <f>IF(J9="同姓",'男子'!P30,"")&amp;"・"&amp;IF(K9="同姓",'男子'!P31,"")</f>
        <v>・</v>
      </c>
      <c r="J9" s="42">
        <f>'男子'!R30</f>
        <v>0</v>
      </c>
      <c r="K9" s="42">
        <f>'男子'!R31</f>
        <v>0</v>
      </c>
      <c r="M9" s="26">
        <v>5</v>
      </c>
      <c r="N9" s="29">
        <f>'女子'!I26</f>
        <v>0</v>
      </c>
      <c r="O9" s="29">
        <f t="shared" si="2"/>
      </c>
      <c r="P9" s="42">
        <f>IF('女子'!L26="同姓",'女子'!J26,"")</f>
      </c>
      <c r="Q9" s="42">
        <f>'女子'!L26</f>
        <v>0</v>
      </c>
      <c r="R9" s="26">
        <v>5</v>
      </c>
      <c r="S9" s="29" t="str">
        <f>'女子'!O30&amp;"・"&amp;'女子'!O31</f>
        <v>・</v>
      </c>
      <c r="T9" s="29">
        <f t="shared" si="3"/>
      </c>
      <c r="U9" s="43" t="str">
        <f>IF(V9="同姓",'女子'!P30,"")&amp;"・"&amp;IF(W9="同姓",'女子'!P31,"")</f>
        <v>・</v>
      </c>
      <c r="V9" s="42">
        <f>'女子'!R30</f>
        <v>0</v>
      </c>
      <c r="W9" s="42">
        <f>'女子'!R31</f>
        <v>0</v>
      </c>
      <c r="Z9" s="41">
        <v>6</v>
      </c>
      <c r="AA9" s="26" t="s">
        <v>82</v>
      </c>
      <c r="AB9" s="29" t="s">
        <v>83</v>
      </c>
      <c r="AC9" s="26" t="s">
        <v>196</v>
      </c>
    </row>
    <row r="10" spans="1:29" ht="13.5">
      <c r="A10" s="26">
        <v>6</v>
      </c>
      <c r="B10" s="29">
        <f>'男子'!I27</f>
        <v>0</v>
      </c>
      <c r="C10" s="29">
        <f t="shared" si="0"/>
      </c>
      <c r="D10" s="42">
        <f>IF('男子'!L27="同姓",'男子'!J27,"")</f>
      </c>
      <c r="E10" s="42">
        <f>'男子'!L27</f>
        <v>0</v>
      </c>
      <c r="F10" s="26">
        <v>6</v>
      </c>
      <c r="G10" s="29" t="str">
        <f>'男子'!O32&amp;"・"&amp;'男子'!O33</f>
        <v>・</v>
      </c>
      <c r="H10" s="29">
        <f t="shared" si="1"/>
      </c>
      <c r="I10" s="43" t="str">
        <f>IF(J10="同姓",'男子'!P32,"")&amp;"・"&amp;IF(K10="同姓",'男子'!P33,"")</f>
        <v>・</v>
      </c>
      <c r="J10" s="42">
        <f>'男子'!R32</f>
        <v>0</v>
      </c>
      <c r="K10" s="42">
        <f>'男子'!R33</f>
        <v>0</v>
      </c>
      <c r="M10" s="26">
        <v>6</v>
      </c>
      <c r="N10" s="29">
        <f>'女子'!I27</f>
        <v>0</v>
      </c>
      <c r="O10" s="29">
        <f t="shared" si="2"/>
      </c>
      <c r="P10" s="42">
        <f>IF('女子'!L27="同姓",'女子'!J27,"")</f>
      </c>
      <c r="Q10" s="42">
        <f>'女子'!L27</f>
        <v>0</v>
      </c>
      <c r="R10" s="26">
        <v>6</v>
      </c>
      <c r="S10" s="29" t="str">
        <f>'女子'!O32&amp;"・"&amp;'女子'!O33</f>
        <v>・</v>
      </c>
      <c r="T10" s="29">
        <f t="shared" si="3"/>
      </c>
      <c r="U10" s="43" t="str">
        <f>IF(V10="同姓",'女子'!P32,"")&amp;"・"&amp;IF(W10="同姓",'女子'!P33,"")</f>
        <v>・</v>
      </c>
      <c r="V10" s="42">
        <f>'女子'!R32</f>
        <v>0</v>
      </c>
      <c r="W10" s="42">
        <f>'女子'!R33</f>
        <v>0</v>
      </c>
      <c r="Z10" s="41">
        <v>8</v>
      </c>
      <c r="AA10" s="26" t="s">
        <v>84</v>
      </c>
      <c r="AB10" s="29" t="s">
        <v>85</v>
      </c>
      <c r="AC10" s="26" t="s">
        <v>197</v>
      </c>
    </row>
    <row r="11" spans="1:29" ht="13.5">
      <c r="A11" s="26">
        <v>7</v>
      </c>
      <c r="B11" s="29">
        <f>'男子'!I28</f>
        <v>0</v>
      </c>
      <c r="C11" s="29">
        <f t="shared" si="0"/>
      </c>
      <c r="D11" s="42">
        <f>IF('男子'!L28="同姓",'男子'!J28,"")</f>
      </c>
      <c r="E11" s="42">
        <f>'男子'!L28</f>
        <v>0</v>
      </c>
      <c r="F11" s="26">
        <v>7</v>
      </c>
      <c r="G11" s="29" t="str">
        <f>'男子'!O34&amp;"・"&amp;'男子'!O35</f>
        <v>・</v>
      </c>
      <c r="H11" s="29">
        <f t="shared" si="1"/>
      </c>
      <c r="I11" s="43" t="str">
        <f>IF(J11="同姓",'男子'!P34,"")&amp;"・"&amp;IF(K11="同姓",'男子'!P35,"")</f>
        <v>・</v>
      </c>
      <c r="J11" s="42">
        <f>'男子'!R34</f>
        <v>0</v>
      </c>
      <c r="K11" s="42">
        <f>'男子'!R35</f>
        <v>0</v>
      </c>
      <c r="M11" s="26">
        <v>7</v>
      </c>
      <c r="N11" s="29">
        <f>'女子'!I28</f>
        <v>0</v>
      </c>
      <c r="O11" s="29">
        <f t="shared" si="2"/>
      </c>
      <c r="P11" s="42">
        <f>IF('女子'!L28="同姓",'女子'!J28,"")</f>
      </c>
      <c r="Q11" s="42">
        <f>'女子'!L28</f>
        <v>0</v>
      </c>
      <c r="R11" s="26">
        <v>7</v>
      </c>
      <c r="S11" s="29" t="str">
        <f>'女子'!O34&amp;"・"&amp;'女子'!O35</f>
        <v>・</v>
      </c>
      <c r="T11" s="29">
        <f t="shared" si="3"/>
      </c>
      <c r="U11" s="43" t="str">
        <f>IF(V11="同姓",'女子'!P34,"")&amp;"・"&amp;IF(W11="同姓",'女子'!P35,"")</f>
        <v>・</v>
      </c>
      <c r="V11" s="42">
        <f>'女子'!R34</f>
        <v>0</v>
      </c>
      <c r="W11" s="42">
        <f>'女子'!R35</f>
        <v>0</v>
      </c>
      <c r="Z11" s="41">
        <v>9</v>
      </c>
      <c r="AA11" s="26" t="s">
        <v>86</v>
      </c>
      <c r="AB11" s="29" t="s">
        <v>87</v>
      </c>
      <c r="AC11" s="26" t="s">
        <v>198</v>
      </c>
    </row>
    <row r="12" spans="1:29" ht="13.5">
      <c r="A12" s="26">
        <v>8</v>
      </c>
      <c r="B12" s="29">
        <f>'男子'!I29</f>
        <v>0</v>
      </c>
      <c r="C12" s="29">
        <f t="shared" si="0"/>
      </c>
      <c r="D12" s="42">
        <f>IF('男子'!L29="同姓",'男子'!J29,"")</f>
      </c>
      <c r="E12" s="42">
        <f>'男子'!L29</f>
        <v>0</v>
      </c>
      <c r="F12" s="26">
        <v>8</v>
      </c>
      <c r="G12" s="29" t="str">
        <f>'男子'!O36&amp;"・"&amp;'男子'!O37</f>
        <v>・</v>
      </c>
      <c r="H12" s="29">
        <f t="shared" si="1"/>
      </c>
      <c r="I12" s="43" t="str">
        <f>IF(J12="同姓",'男子'!P36,"")&amp;"・"&amp;IF(K12="同姓",'男子'!P37,"")</f>
        <v>・</v>
      </c>
      <c r="J12" s="42">
        <f>'男子'!R36</f>
        <v>0</v>
      </c>
      <c r="K12" s="42">
        <f>'男子'!R37</f>
        <v>0</v>
      </c>
      <c r="M12" s="26">
        <v>8</v>
      </c>
      <c r="N12" s="29">
        <f>'女子'!I29</f>
        <v>0</v>
      </c>
      <c r="O12" s="29">
        <f t="shared" si="2"/>
      </c>
      <c r="P12" s="42">
        <f>IF('女子'!L29="同姓",'女子'!J29,"")</f>
      </c>
      <c r="Q12" s="42">
        <f>'女子'!L29</f>
        <v>0</v>
      </c>
      <c r="R12" s="26">
        <v>8</v>
      </c>
      <c r="S12" s="29" t="str">
        <f>'女子'!O36&amp;"・"&amp;'女子'!O37</f>
        <v>・</v>
      </c>
      <c r="T12" s="29">
        <f t="shared" si="3"/>
      </c>
      <c r="U12" s="43" t="str">
        <f>IF(V12="同姓",'女子'!P36,"")&amp;"・"&amp;IF(W12="同姓",'女子'!P37,"")</f>
        <v>・</v>
      </c>
      <c r="V12" s="42">
        <f>'女子'!R36</f>
        <v>0</v>
      </c>
      <c r="W12" s="42">
        <f>'女子'!R37</f>
        <v>0</v>
      </c>
      <c r="Z12" s="41">
        <v>10</v>
      </c>
      <c r="AA12" s="26" t="s">
        <v>88</v>
      </c>
      <c r="AB12" s="29" t="s">
        <v>89</v>
      </c>
      <c r="AC12" s="26" t="s">
        <v>199</v>
      </c>
    </row>
    <row r="13" spans="1:29" ht="13.5">
      <c r="A13" s="26">
        <v>9</v>
      </c>
      <c r="B13" s="29">
        <f>'男子'!I30</f>
        <v>0</v>
      </c>
      <c r="C13" s="29">
        <f t="shared" si="0"/>
      </c>
      <c r="D13" s="42">
        <f>IF('男子'!L30="同姓",'男子'!J30,"")</f>
      </c>
      <c r="E13" s="42">
        <f>'男子'!L30</f>
        <v>0</v>
      </c>
      <c r="F13" s="26">
        <v>9</v>
      </c>
      <c r="G13" s="29" t="str">
        <f>'男子'!O38&amp;"・"&amp;'男子'!O39</f>
        <v>・</v>
      </c>
      <c r="H13" s="29">
        <f>IF(G13="・","",$J$1)</f>
      </c>
      <c r="I13" s="43" t="str">
        <f>IF(J13="同姓",'男子'!P38,"")&amp;"・"&amp;IF(K13="同姓",'男子'!P39,"")</f>
        <v>・</v>
      </c>
      <c r="J13" s="42">
        <f>'男子'!R38</f>
        <v>0</v>
      </c>
      <c r="K13" s="42">
        <f>'男子'!R39</f>
        <v>0</v>
      </c>
      <c r="M13" s="26">
        <v>9</v>
      </c>
      <c r="N13" s="29">
        <f>'女子'!I30</f>
        <v>0</v>
      </c>
      <c r="O13" s="29">
        <f t="shared" si="2"/>
      </c>
      <c r="P13" s="42">
        <f>IF('女子'!L30="同姓",'女子'!J30,"")</f>
      </c>
      <c r="Q13" s="42">
        <f>'女子'!L30</f>
        <v>0</v>
      </c>
      <c r="R13" s="26">
        <v>9</v>
      </c>
      <c r="S13" s="29" t="str">
        <f>'女子'!O38&amp;"・"&amp;'女子'!O39</f>
        <v>・</v>
      </c>
      <c r="T13" s="29">
        <f>IF(S13="・","",$J$1)</f>
      </c>
      <c r="U13" s="43" t="str">
        <f>IF(V13="同姓",'女子'!P38,"")&amp;"・"&amp;IF(W13="同姓",'女子'!P39,"")</f>
        <v>・</v>
      </c>
      <c r="V13" s="42">
        <f>'女子'!R38</f>
        <v>0</v>
      </c>
      <c r="W13" s="42">
        <f>'女子'!R39</f>
        <v>0</v>
      </c>
      <c r="Z13" s="41">
        <v>11</v>
      </c>
      <c r="AA13" s="26" t="s">
        <v>90</v>
      </c>
      <c r="AB13" s="29" t="s">
        <v>91</v>
      </c>
      <c r="AC13" s="26" t="s">
        <v>200</v>
      </c>
    </row>
    <row r="14" spans="1:29" ht="13.5">
      <c r="A14" s="26">
        <v>10</v>
      </c>
      <c r="B14" s="29">
        <f>'男子'!I31</f>
        <v>0</v>
      </c>
      <c r="C14" s="29">
        <f t="shared" si="0"/>
      </c>
      <c r="D14" s="42">
        <f>IF('男子'!L31="同姓",'男子'!J31,"")</f>
      </c>
      <c r="E14" s="42">
        <f>'男子'!L31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'女子'!I31</f>
        <v>0</v>
      </c>
      <c r="O14" s="29">
        <f t="shared" si="2"/>
      </c>
      <c r="P14" s="42">
        <f>IF('女子'!L31="同姓",'女子'!J31,"")</f>
      </c>
      <c r="Q14" s="42">
        <f>'女子'!L31</f>
        <v>0</v>
      </c>
      <c r="R14" s="26"/>
      <c r="S14" s="29"/>
      <c r="T14" s="29"/>
      <c r="U14" s="43"/>
      <c r="V14" s="42"/>
      <c r="W14" s="42"/>
      <c r="Z14" s="41">
        <v>12</v>
      </c>
      <c r="AA14" s="26" t="s">
        <v>92</v>
      </c>
      <c r="AB14" s="29" t="s">
        <v>93</v>
      </c>
      <c r="AC14" s="26" t="s">
        <v>201</v>
      </c>
    </row>
    <row r="15" spans="1:29" ht="13.5">
      <c r="A15" s="26">
        <v>11</v>
      </c>
      <c r="B15" s="29">
        <f>'男子'!I32</f>
        <v>0</v>
      </c>
      <c r="C15" s="29">
        <f t="shared" si="0"/>
      </c>
      <c r="D15" s="42">
        <f>IF('男子'!L32="同姓",'男子'!J32,"")</f>
      </c>
      <c r="E15" s="42">
        <f>'男子'!L32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'女子'!I32</f>
        <v>0</v>
      </c>
      <c r="O15" s="29">
        <f t="shared" si="2"/>
      </c>
      <c r="P15" s="42">
        <f>IF('女子'!L32="同姓",'女子'!J32,"")</f>
      </c>
      <c r="Q15" s="42">
        <f>'女子'!L32</f>
        <v>0</v>
      </c>
      <c r="R15" s="26"/>
      <c r="S15" s="29"/>
      <c r="T15" s="29"/>
      <c r="U15" s="43"/>
      <c r="V15" s="42"/>
      <c r="W15" s="42"/>
      <c r="Z15" s="41">
        <v>13</v>
      </c>
      <c r="AA15" s="26" t="s">
        <v>94</v>
      </c>
      <c r="AB15" s="29" t="s">
        <v>95</v>
      </c>
      <c r="AC15" s="26" t="s">
        <v>202</v>
      </c>
    </row>
    <row r="16" spans="1:29" ht="13.5">
      <c r="A16" s="26">
        <v>12</v>
      </c>
      <c r="B16" s="29">
        <f>'男子'!I33</f>
        <v>0</v>
      </c>
      <c r="C16" s="29">
        <f t="shared" si="0"/>
      </c>
      <c r="D16" s="42">
        <f>IF('男子'!L33="同姓",'男子'!J33,"")</f>
      </c>
      <c r="E16" s="42">
        <f>'男子'!L33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'女子'!I33</f>
        <v>0</v>
      </c>
      <c r="O16" s="29">
        <f t="shared" si="2"/>
      </c>
      <c r="P16" s="42">
        <f>IF('女子'!L33="同姓",'女子'!J33,"")</f>
      </c>
      <c r="Q16" s="42">
        <f>'女子'!L33</f>
        <v>0</v>
      </c>
      <c r="R16" s="26"/>
      <c r="S16" s="29"/>
      <c r="T16" s="29"/>
      <c r="U16" s="43"/>
      <c r="V16" s="42"/>
      <c r="W16" s="42"/>
      <c r="Z16" s="41">
        <v>14</v>
      </c>
      <c r="AA16" s="26" t="s">
        <v>96</v>
      </c>
      <c r="AB16" s="29" t="s">
        <v>97</v>
      </c>
      <c r="AC16" s="26" t="s">
        <v>203</v>
      </c>
    </row>
    <row r="17" spans="1:29" ht="13.5">
      <c r="A17" s="26">
        <v>13</v>
      </c>
      <c r="B17" s="29">
        <f>'男子'!I34</f>
        <v>0</v>
      </c>
      <c r="C17" s="29">
        <f t="shared" si="0"/>
      </c>
      <c r="D17" s="42">
        <f>IF('男子'!L34="同姓",'男子'!J34,"")</f>
      </c>
      <c r="E17" s="42">
        <f>'男子'!L34</f>
        <v>0</v>
      </c>
      <c r="M17" s="26">
        <v>13</v>
      </c>
      <c r="N17" s="29">
        <f>'女子'!I34</f>
        <v>0</v>
      </c>
      <c r="O17" s="29">
        <f t="shared" si="2"/>
      </c>
      <c r="P17" s="42">
        <f>IF('女子'!L34="同姓",'女子'!J34,"")</f>
      </c>
      <c r="Q17" s="42">
        <f>'女子'!L34</f>
        <v>0</v>
      </c>
      <c r="Z17" s="41">
        <v>15</v>
      </c>
      <c r="AA17" s="26" t="s">
        <v>98</v>
      </c>
      <c r="AB17" s="29" t="s">
        <v>99</v>
      </c>
      <c r="AC17" s="26" t="s">
        <v>204</v>
      </c>
    </row>
    <row r="18" spans="1:29" ht="13.5">
      <c r="A18" s="26">
        <v>14</v>
      </c>
      <c r="B18" s="29">
        <f>'男子'!I35</f>
        <v>0</v>
      </c>
      <c r="C18" s="29">
        <f t="shared" si="0"/>
      </c>
      <c r="D18" s="42">
        <f>IF('男子'!L35="同姓",'男子'!J35,"")</f>
      </c>
      <c r="E18" s="42">
        <f>'男子'!L35</f>
        <v>0</v>
      </c>
      <c r="M18" s="26">
        <v>14</v>
      </c>
      <c r="N18" s="29">
        <f>'女子'!I35</f>
        <v>0</v>
      </c>
      <c r="O18" s="29">
        <f t="shared" si="2"/>
      </c>
      <c r="P18" s="42">
        <f>IF('女子'!L35="同姓",'女子'!J35,"")</f>
      </c>
      <c r="Q18" s="42">
        <f>'女子'!L35</f>
        <v>0</v>
      </c>
      <c r="Z18" s="41">
        <v>16</v>
      </c>
      <c r="AA18" s="26" t="s">
        <v>100</v>
      </c>
      <c r="AB18" s="29" t="s">
        <v>101</v>
      </c>
      <c r="AC18" s="26" t="s">
        <v>205</v>
      </c>
    </row>
    <row r="19" spans="1:29" ht="13.5">
      <c r="A19" s="26">
        <v>15</v>
      </c>
      <c r="B19" s="29">
        <f>'男子'!I36</f>
        <v>0</v>
      </c>
      <c r="C19" s="29">
        <f t="shared" si="0"/>
      </c>
      <c r="D19" s="42">
        <f>IF('男子'!L36="同姓",'男子'!J36,"")</f>
      </c>
      <c r="E19" s="42">
        <f>'男子'!L36</f>
        <v>0</v>
      </c>
      <c r="M19" s="26">
        <v>15</v>
      </c>
      <c r="N19" s="29">
        <f>'女子'!I36</f>
        <v>0</v>
      </c>
      <c r="O19" s="29">
        <f t="shared" si="2"/>
      </c>
      <c r="P19" s="42">
        <f>IF('女子'!L36="同姓",'女子'!J36,"")</f>
      </c>
      <c r="Q19" s="42">
        <f>'女子'!L36</f>
        <v>0</v>
      </c>
      <c r="Z19" s="41">
        <v>17</v>
      </c>
      <c r="AA19" s="26" t="s">
        <v>102</v>
      </c>
      <c r="AB19" s="29" t="s">
        <v>103</v>
      </c>
      <c r="AC19" s="26" t="s">
        <v>206</v>
      </c>
    </row>
    <row r="20" spans="1:29" ht="13.5">
      <c r="A20" s="26">
        <v>16</v>
      </c>
      <c r="B20" s="29">
        <f>'男子'!I37</f>
        <v>0</v>
      </c>
      <c r="C20" s="29">
        <f t="shared" si="0"/>
      </c>
      <c r="D20" s="42">
        <f>IF('男子'!L37="同姓",'男子'!J37,"")</f>
      </c>
      <c r="E20" s="42">
        <f>'男子'!L37</f>
        <v>0</v>
      </c>
      <c r="M20" s="26">
        <v>16</v>
      </c>
      <c r="N20" s="29">
        <f>'女子'!I37</f>
        <v>0</v>
      </c>
      <c r="O20" s="29">
        <f t="shared" si="2"/>
      </c>
      <c r="P20" s="42">
        <f>IF('女子'!L37="同姓",'女子'!J37,"")</f>
      </c>
      <c r="Q20" s="42">
        <f>'女子'!L37</f>
        <v>0</v>
      </c>
      <c r="Z20" s="41">
        <v>18</v>
      </c>
      <c r="AA20" s="26" t="s">
        <v>104</v>
      </c>
      <c r="AB20" s="29" t="s">
        <v>105</v>
      </c>
      <c r="AC20" s="26" t="s">
        <v>207</v>
      </c>
    </row>
    <row r="21" spans="1:29" ht="13.5">
      <c r="A21" s="26">
        <v>17</v>
      </c>
      <c r="B21" s="29">
        <f>'男子'!I38</f>
        <v>0</v>
      </c>
      <c r="C21" s="29">
        <f>IF(B21=0,"",$J$1)</f>
      </c>
      <c r="D21" s="42">
        <f>IF('男子'!L38="同姓",'男子'!J38,"")</f>
      </c>
      <c r="E21" s="42">
        <f>'男子'!L38</f>
        <v>0</v>
      </c>
      <c r="M21" s="26">
        <v>17</v>
      </c>
      <c r="N21" s="29">
        <f>'女子'!I38</f>
        <v>0</v>
      </c>
      <c r="O21" s="29">
        <f>IF(N21=0,"",$J$1)</f>
      </c>
      <c r="P21" s="42">
        <f>IF('女子'!L38="同姓",'女子'!J38,"")</f>
      </c>
      <c r="Q21" s="42">
        <f>'女子'!L38</f>
        <v>0</v>
      </c>
      <c r="Z21" s="41">
        <v>19</v>
      </c>
      <c r="AA21" s="26" t="s">
        <v>106</v>
      </c>
      <c r="AB21" s="29" t="s">
        <v>107</v>
      </c>
      <c r="AC21" s="26" t="s">
        <v>208</v>
      </c>
    </row>
    <row r="22" spans="1:29" ht="13.5">
      <c r="A22" s="26">
        <v>18</v>
      </c>
      <c r="B22" s="29">
        <f>'男子'!I39</f>
        <v>0</v>
      </c>
      <c r="C22" s="29">
        <f>IF(B22=0,"",$J$1)</f>
      </c>
      <c r="D22" s="42">
        <f>IF('男子'!L39="同姓",'男子'!J39,"")</f>
      </c>
      <c r="E22" s="42">
        <f>'男子'!L39</f>
        <v>0</v>
      </c>
      <c r="M22" s="26">
        <v>18</v>
      </c>
      <c r="N22" s="29">
        <f>'女子'!I39</f>
        <v>0</v>
      </c>
      <c r="O22" s="29">
        <f>IF(N22=0,"",$J$1)</f>
      </c>
      <c r="P22" s="42">
        <f>IF('女子'!L39="同姓",'女子'!J39,"")</f>
      </c>
      <c r="Q22" s="42">
        <f>'女子'!L39</f>
        <v>0</v>
      </c>
      <c r="Z22" s="41">
        <v>20</v>
      </c>
      <c r="AA22" s="26" t="s">
        <v>108</v>
      </c>
      <c r="AB22" s="29" t="s">
        <v>109</v>
      </c>
      <c r="AC22" s="26" t="s">
        <v>209</v>
      </c>
    </row>
    <row r="23" spans="26:29" ht="13.5">
      <c r="Z23" s="41">
        <v>21</v>
      </c>
      <c r="AA23" s="26" t="s">
        <v>110</v>
      </c>
      <c r="AB23" s="29" t="s">
        <v>111</v>
      </c>
      <c r="AC23" s="26" t="s">
        <v>210</v>
      </c>
    </row>
    <row r="24" spans="26:29" ht="13.5">
      <c r="Z24" s="41">
        <v>22</v>
      </c>
      <c r="AA24" s="26" t="s">
        <v>112</v>
      </c>
      <c r="AB24" s="29" t="s">
        <v>113</v>
      </c>
      <c r="AC24" s="26" t="s">
        <v>211</v>
      </c>
    </row>
    <row r="25" spans="26:29" ht="13.5">
      <c r="Z25" s="41">
        <v>23</v>
      </c>
      <c r="AA25" s="26" t="s">
        <v>114</v>
      </c>
      <c r="AB25" s="29" t="s">
        <v>115</v>
      </c>
      <c r="AC25" s="26" t="s">
        <v>212</v>
      </c>
    </row>
    <row r="26" spans="26:29" ht="13.5">
      <c r="Z26" s="41">
        <v>24</v>
      </c>
      <c r="AA26" s="26" t="s">
        <v>116</v>
      </c>
      <c r="AB26" s="29" t="s">
        <v>117</v>
      </c>
      <c r="AC26" s="26" t="s">
        <v>213</v>
      </c>
    </row>
    <row r="27" spans="26:29" ht="13.5">
      <c r="Z27" s="41">
        <v>25</v>
      </c>
      <c r="AA27" s="26" t="s">
        <v>118</v>
      </c>
      <c r="AB27" s="29" t="s">
        <v>119</v>
      </c>
      <c r="AC27" s="26" t="s">
        <v>214</v>
      </c>
    </row>
    <row r="28" spans="26:29" ht="13.5">
      <c r="Z28" s="41">
        <v>26</v>
      </c>
      <c r="AA28" s="26" t="s">
        <v>120</v>
      </c>
      <c r="AB28" s="29" t="s">
        <v>121</v>
      </c>
      <c r="AC28" s="26" t="s">
        <v>215</v>
      </c>
    </row>
    <row r="29" spans="26:29" ht="13.5">
      <c r="Z29" s="41">
        <v>27</v>
      </c>
      <c r="AA29" s="26" t="s">
        <v>122</v>
      </c>
      <c r="AB29" s="29" t="s">
        <v>123</v>
      </c>
      <c r="AC29" s="26" t="s">
        <v>216</v>
      </c>
    </row>
    <row r="30" spans="26:29" ht="13.5">
      <c r="Z30" s="41">
        <v>28</v>
      </c>
      <c r="AA30" s="26" t="s">
        <v>124</v>
      </c>
      <c r="AB30" s="29" t="s">
        <v>125</v>
      </c>
      <c r="AC30" s="26" t="s">
        <v>217</v>
      </c>
    </row>
    <row r="31" spans="26:29" ht="13.5">
      <c r="Z31" s="41">
        <v>30</v>
      </c>
      <c r="AA31" s="26" t="s">
        <v>126</v>
      </c>
      <c r="AB31" s="29" t="s">
        <v>127</v>
      </c>
      <c r="AC31" s="26" t="s">
        <v>218</v>
      </c>
    </row>
    <row r="32" spans="26:29" ht="13.5">
      <c r="Z32" s="41">
        <v>34</v>
      </c>
      <c r="AA32" s="26" t="s">
        <v>128</v>
      </c>
      <c r="AB32" s="29" t="s">
        <v>129</v>
      </c>
      <c r="AC32" s="26" t="s">
        <v>219</v>
      </c>
    </row>
    <row r="33" spans="26:29" ht="13.5">
      <c r="Z33" s="41">
        <v>35</v>
      </c>
      <c r="AA33" s="26" t="s">
        <v>130</v>
      </c>
      <c r="AB33" s="29" t="s">
        <v>131</v>
      </c>
      <c r="AC33" s="26" t="s">
        <v>220</v>
      </c>
    </row>
    <row r="34" spans="26:29" ht="13.5">
      <c r="Z34" s="41">
        <v>36</v>
      </c>
      <c r="AA34" s="26" t="s">
        <v>132</v>
      </c>
      <c r="AB34" s="29" t="s">
        <v>133</v>
      </c>
      <c r="AC34" s="26" t="s">
        <v>221</v>
      </c>
    </row>
    <row r="35" spans="26:29" ht="13.5">
      <c r="Z35" s="41">
        <v>37</v>
      </c>
      <c r="AA35" s="26" t="s">
        <v>134</v>
      </c>
      <c r="AB35" s="29" t="s">
        <v>135</v>
      </c>
      <c r="AC35" s="26" t="s">
        <v>222</v>
      </c>
    </row>
    <row r="36" spans="26:29" ht="13.5">
      <c r="Z36" s="41">
        <v>38</v>
      </c>
      <c r="AA36" s="26" t="s">
        <v>136</v>
      </c>
      <c r="AB36" s="29" t="s">
        <v>137</v>
      </c>
      <c r="AC36" s="26" t="s">
        <v>223</v>
      </c>
    </row>
    <row r="37" spans="26:29" ht="13.5">
      <c r="Z37" s="41">
        <v>39</v>
      </c>
      <c r="AA37" s="26" t="s">
        <v>138</v>
      </c>
      <c r="AB37" s="29" t="s">
        <v>139</v>
      </c>
      <c r="AC37" s="26" t="s">
        <v>224</v>
      </c>
    </row>
    <row r="38" spans="26:29" ht="13.5">
      <c r="Z38" s="41">
        <v>40</v>
      </c>
      <c r="AA38" s="26" t="s">
        <v>140</v>
      </c>
      <c r="AB38" s="29" t="s">
        <v>141</v>
      </c>
      <c r="AC38" s="26" t="s">
        <v>225</v>
      </c>
    </row>
    <row r="39" spans="26:29" ht="13.5">
      <c r="Z39" s="41">
        <v>41</v>
      </c>
      <c r="AA39" s="26" t="s">
        <v>142</v>
      </c>
      <c r="AB39" s="29" t="s">
        <v>143</v>
      </c>
      <c r="AC39" s="26" t="s">
        <v>226</v>
      </c>
    </row>
    <row r="40" spans="26:29" ht="13.5">
      <c r="Z40" s="41">
        <v>44</v>
      </c>
      <c r="AA40" s="26" t="s">
        <v>144</v>
      </c>
      <c r="AB40" s="29" t="s">
        <v>145</v>
      </c>
      <c r="AC40" s="26" t="s">
        <v>227</v>
      </c>
    </row>
    <row r="41" spans="26:29" ht="13.5">
      <c r="Z41" s="41">
        <v>45</v>
      </c>
      <c r="AA41" s="26" t="s">
        <v>146</v>
      </c>
      <c r="AB41" s="29" t="s">
        <v>147</v>
      </c>
      <c r="AC41" s="26" t="s">
        <v>228</v>
      </c>
    </row>
  </sheetData>
  <sheetProtection selectLockedCells="1"/>
  <mergeCells count="2">
    <mergeCell ref="J4:K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K14-0788</cp:lastModifiedBy>
  <cp:lastPrinted>2014-02-27T06:11:14Z</cp:lastPrinted>
  <dcterms:created xsi:type="dcterms:W3CDTF">2005-03-22T04:18:41Z</dcterms:created>
  <dcterms:modified xsi:type="dcterms:W3CDTF">2015-02-26T23:17:27Z</dcterms:modified>
  <cp:category/>
  <cp:version/>
  <cp:contentType/>
  <cp:contentStatus/>
</cp:coreProperties>
</file>