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560" windowHeight="7365"/>
  </bookViews>
  <sheets>
    <sheet name="男子" sheetId="1" r:id="rId1"/>
    <sheet name="女子" sheetId="2" r:id="rId2"/>
    <sheet name="ﾌﾟﾛｸﾞﾗﾑ用" sheetId="4" r:id="rId3"/>
    <sheet name="抽選作業用" sheetId="3" r:id="rId4"/>
  </sheets>
  <externalReferences>
    <externalReference r:id="rId5"/>
  </externalReferences>
  <definedNames>
    <definedName name="_xlnm.Print_Area" localSheetId="1">女子!$A$1:$Q$51</definedName>
    <definedName name="_xlnm.Print_Area" localSheetId="0">男子!$A$1:$Q$51</definedName>
  </definedNames>
  <calcPr calcId="125725"/>
</workbook>
</file>

<file path=xl/calcChain.xml><?xml version="1.0" encoding="utf-8"?>
<calcChain xmlns="http://schemas.openxmlformats.org/spreadsheetml/2006/main">
  <c r="C2" i="2"/>
  <c r="D6" i="4" l="1"/>
  <c r="P16" i="1" l="1"/>
  <c r="P22" s="1"/>
  <c r="P4" i="4"/>
  <c r="B4"/>
  <c r="B3"/>
  <c r="P3"/>
  <c r="Z2" i="3" l="1"/>
  <c r="Z1"/>
  <c r="C2" i="1"/>
  <c r="I22" i="3" l="1"/>
  <c r="I21"/>
  <c r="I20"/>
  <c r="I19"/>
  <c r="I18"/>
  <c r="I17"/>
  <c r="I16"/>
  <c r="I15"/>
  <c r="I14"/>
  <c r="U22"/>
  <c r="U21"/>
  <c r="U20"/>
  <c r="U19"/>
  <c r="U18"/>
  <c r="U17"/>
  <c r="U16"/>
  <c r="U15"/>
  <c r="U14"/>
  <c r="G22"/>
  <c r="G21"/>
  <c r="G20"/>
  <c r="G19"/>
  <c r="G18"/>
  <c r="G17"/>
  <c r="G16"/>
  <c r="G15"/>
  <c r="G14"/>
  <c r="S22"/>
  <c r="S21"/>
  <c r="S20"/>
  <c r="S19"/>
  <c r="S16"/>
  <c r="S18"/>
  <c r="S17"/>
  <c r="S15"/>
  <c r="S14"/>
  <c r="S13"/>
  <c r="S11"/>
  <c r="S12"/>
  <c r="P16" i="2"/>
  <c r="P22" s="1"/>
  <c r="T14" i="3" l="1"/>
  <c r="T15"/>
  <c r="T17"/>
  <c r="T19"/>
  <c r="T21"/>
  <c r="T22"/>
  <c r="T20"/>
  <c r="T18"/>
  <c r="T16"/>
  <c r="H14"/>
  <c r="H15"/>
  <c r="H17"/>
  <c r="H18"/>
  <c r="H19"/>
  <c r="H21"/>
  <c r="H22"/>
  <c r="H20"/>
  <c r="H16"/>
  <c r="P4" i="1"/>
  <c r="P4" i="2"/>
  <c r="U9" i="4" l="1"/>
  <c r="U8"/>
  <c r="U7"/>
  <c r="U6"/>
  <c r="U5"/>
  <c r="U4"/>
  <c r="U3"/>
  <c r="G9"/>
  <c r="G8"/>
  <c r="G6"/>
  <c r="G5"/>
  <c r="G4"/>
  <c r="F4"/>
  <c r="AJ16" i="2"/>
  <c r="AJ22" s="1"/>
  <c r="AI4"/>
  <c r="S1"/>
  <c r="F3" i="4"/>
  <c r="E1" i="3"/>
  <c r="S1" i="1"/>
  <c r="F5" i="4"/>
  <c r="F6"/>
  <c r="F7"/>
  <c r="F8"/>
  <c r="T9"/>
  <c r="T8"/>
  <c r="T7"/>
  <c r="T6"/>
  <c r="T5"/>
  <c r="T4"/>
  <c r="T3"/>
  <c r="R8"/>
  <c r="R6"/>
  <c r="R3"/>
  <c r="G7"/>
  <c r="G3"/>
  <c r="F9"/>
  <c r="D8"/>
  <c r="D3"/>
  <c r="E22" i="3"/>
  <c r="E21"/>
  <c r="E20"/>
  <c r="E19"/>
  <c r="D22"/>
  <c r="D21"/>
  <c r="D20"/>
  <c r="D19"/>
  <c r="B22"/>
  <c r="B21"/>
  <c r="B20"/>
  <c r="B19"/>
  <c r="K13"/>
  <c r="K12"/>
  <c r="J13"/>
  <c r="J12"/>
  <c r="I12" s="1"/>
  <c r="Q22"/>
  <c r="Q21"/>
  <c r="Q20"/>
  <c r="Q19"/>
  <c r="P22"/>
  <c r="P21"/>
  <c r="P20"/>
  <c r="P19"/>
  <c r="N22"/>
  <c r="N21"/>
  <c r="N20"/>
  <c r="N19"/>
  <c r="W13"/>
  <c r="W12"/>
  <c r="V13"/>
  <c r="V12"/>
  <c r="U12" s="1"/>
  <c r="G13"/>
  <c r="G12"/>
  <c r="W11"/>
  <c r="W10"/>
  <c r="W9"/>
  <c r="W8"/>
  <c r="W7"/>
  <c r="W6"/>
  <c r="W5"/>
  <c r="V11"/>
  <c r="V10"/>
  <c r="V9"/>
  <c r="V8"/>
  <c r="V7"/>
  <c r="U7" s="1"/>
  <c r="V6"/>
  <c r="V5"/>
  <c r="S10"/>
  <c r="S9"/>
  <c r="S8"/>
  <c r="S7"/>
  <c r="S6"/>
  <c r="S5"/>
  <c r="Q6"/>
  <c r="Q7"/>
  <c r="Q8"/>
  <c r="Q9"/>
  <c r="Q10"/>
  <c r="Q11"/>
  <c r="Q12"/>
  <c r="Q13"/>
  <c r="Q14"/>
  <c r="Q15"/>
  <c r="Q16"/>
  <c r="Q17"/>
  <c r="Q18"/>
  <c r="Q5"/>
  <c r="P6"/>
  <c r="P7"/>
  <c r="P8"/>
  <c r="P9"/>
  <c r="P10"/>
  <c r="P11"/>
  <c r="P12"/>
  <c r="P13"/>
  <c r="P14"/>
  <c r="P15"/>
  <c r="P16"/>
  <c r="P17"/>
  <c r="P18"/>
  <c r="P5"/>
  <c r="N6"/>
  <c r="N7"/>
  <c r="N8"/>
  <c r="N9"/>
  <c r="N10"/>
  <c r="N11"/>
  <c r="N12"/>
  <c r="N13"/>
  <c r="N14"/>
  <c r="N15"/>
  <c r="N16"/>
  <c r="N17"/>
  <c r="N18"/>
  <c r="N5"/>
  <c r="K11"/>
  <c r="K10"/>
  <c r="K9"/>
  <c r="K8"/>
  <c r="K7"/>
  <c r="K6"/>
  <c r="J11"/>
  <c r="J10"/>
  <c r="I10" s="1"/>
  <c r="J9"/>
  <c r="I9" s="1"/>
  <c r="J8"/>
  <c r="J7"/>
  <c r="J6"/>
  <c r="I6" s="1"/>
  <c r="K5"/>
  <c r="J5"/>
  <c r="G11"/>
  <c r="G10"/>
  <c r="G9"/>
  <c r="G8"/>
  <c r="G7"/>
  <c r="G6"/>
  <c r="G5"/>
  <c r="D6"/>
  <c r="D7"/>
  <c r="D8"/>
  <c r="D9"/>
  <c r="D10"/>
  <c r="D11"/>
  <c r="D12"/>
  <c r="D13"/>
  <c r="D14"/>
  <c r="D15"/>
  <c r="D16"/>
  <c r="D17"/>
  <c r="D18"/>
  <c r="D5"/>
  <c r="E6"/>
  <c r="E7"/>
  <c r="E8"/>
  <c r="E9"/>
  <c r="E10"/>
  <c r="E11"/>
  <c r="E12"/>
  <c r="E13"/>
  <c r="E14"/>
  <c r="E15"/>
  <c r="E16"/>
  <c r="E17"/>
  <c r="E18"/>
  <c r="E5"/>
  <c r="B6"/>
  <c r="B7"/>
  <c r="B8"/>
  <c r="B9"/>
  <c r="B10"/>
  <c r="B11"/>
  <c r="B12"/>
  <c r="B13"/>
  <c r="B14"/>
  <c r="B15"/>
  <c r="B16"/>
  <c r="B17"/>
  <c r="B18"/>
  <c r="B5"/>
  <c r="AJ16" i="1"/>
  <c r="AJ22" s="1"/>
  <c r="AI4"/>
  <c r="M4" i="3"/>
  <c r="M3"/>
  <c r="M2"/>
  <c r="M1"/>
  <c r="U6" l="1"/>
  <c r="U8"/>
  <c r="U5"/>
  <c r="U13"/>
  <c r="I13"/>
  <c r="U9"/>
  <c r="I11"/>
  <c r="K1"/>
  <c r="H1"/>
  <c r="U10"/>
  <c r="U11"/>
  <c r="I7"/>
  <c r="I5"/>
  <c r="I8"/>
  <c r="R1" i="4" l="1"/>
  <c r="O5" i="3" l="1"/>
  <c r="C17"/>
  <c r="H11"/>
  <c r="C20"/>
  <c r="C18"/>
  <c r="H10"/>
  <c r="C19"/>
  <c r="H7"/>
  <c r="C12"/>
  <c r="C8"/>
  <c r="C5"/>
  <c r="H6"/>
  <c r="C11"/>
  <c r="C7"/>
  <c r="C15"/>
  <c r="H13"/>
  <c r="C22"/>
  <c r="C16"/>
  <c r="H12"/>
  <c r="C21"/>
  <c r="H9"/>
  <c r="C14"/>
  <c r="C10"/>
  <c r="C6"/>
  <c r="H8"/>
  <c r="C13"/>
  <c r="C9"/>
  <c r="H5"/>
  <c r="T13"/>
  <c r="T12"/>
  <c r="T11"/>
  <c r="O15"/>
  <c r="O11"/>
  <c r="O19"/>
  <c r="O18"/>
  <c r="O14"/>
  <c r="T8"/>
  <c r="O20"/>
  <c r="T7"/>
  <c r="O7"/>
  <c r="T6"/>
  <c r="O8"/>
  <c r="T5"/>
  <c r="O17"/>
  <c r="O13"/>
  <c r="T9"/>
  <c r="O21"/>
  <c r="O16"/>
  <c r="O12"/>
  <c r="T10"/>
  <c r="O22"/>
  <c r="O9"/>
  <c r="O10"/>
  <c r="O6"/>
</calcChain>
</file>

<file path=xl/comments1.xml><?xml version="1.0" encoding="utf-8"?>
<comments xmlns="http://schemas.openxmlformats.org/spreadsheetml/2006/main">
  <authors>
    <author>k7499q</author>
    <author>k09-0275</author>
  </authors>
  <commentList>
    <comment ref="C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H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I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N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O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2.xml><?xml version="1.0" encoding="utf-8"?>
<comments xmlns="http://schemas.openxmlformats.org/spreadsheetml/2006/main">
  <authors>
    <author>k7499q</author>
    <author>k09-0275</author>
  </authors>
  <commentList>
    <comment ref="U2" authorId="0">
      <text>
        <r>
          <rPr>
            <b/>
            <sz val="9"/>
            <color indexed="81"/>
            <rFont val="ＭＳ Ｐゴシック"/>
            <family val="3"/>
            <charset val="128"/>
          </rPr>
          <t>高体連番号を入力して下さい。</t>
        </r>
      </text>
    </comment>
    <comment ref="H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I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  <comment ref="N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姓</t>
        </r>
      </text>
    </comment>
    <comment ref="O30" authorId="1">
      <text>
        <r>
          <rPr>
            <b/>
            <sz val="12"/>
            <color indexed="81"/>
            <rFont val="ＭＳ Ｐゴシック"/>
            <family val="3"/>
            <charset val="128"/>
          </rPr>
          <t>名</t>
        </r>
      </text>
    </comment>
  </commentList>
</comments>
</file>

<file path=xl/comments3.xml><?xml version="1.0" encoding="utf-8"?>
<comments xmlns="http://schemas.openxmlformats.org/spreadsheetml/2006/main">
  <authors>
    <author>k09-0275</author>
  </authors>
  <commentList>
    <comment ref="D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F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R3" authorId="0">
      <text>
        <r>
          <rPr>
            <b/>
            <sz val="10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  <comment ref="T3" authorId="0">
      <text>
        <r>
          <rPr>
            <b/>
            <sz val="11"/>
            <color indexed="81"/>
            <rFont val="ＭＳ Ｐゴシック"/>
            <family val="3"/>
            <charset val="128"/>
          </rPr>
          <t>姓と名の間にスペースを入れて下さい。</t>
        </r>
      </text>
    </comment>
  </commentList>
</comments>
</file>

<file path=xl/sharedStrings.xml><?xml version="1.0" encoding="utf-8"?>
<sst xmlns="http://schemas.openxmlformats.org/spreadsheetml/2006/main" count="829" uniqueCount="293">
  <si>
    <t>学年</t>
    <rPh sb="0" eb="2">
      <t>ガクネン</t>
    </rPh>
    <phoneticPr fontId="2"/>
  </si>
  <si>
    <t>生年月日</t>
    <rPh sb="0" eb="2">
      <t>セイネン</t>
    </rPh>
    <rPh sb="2" eb="4">
      <t>ガッピ</t>
    </rPh>
    <phoneticPr fontId="2"/>
  </si>
  <si>
    <t>登録番号</t>
    <rPh sb="0" eb="2">
      <t>トウロク</t>
    </rPh>
    <rPh sb="2" eb="4">
      <t>バンゴウ</t>
    </rPh>
    <phoneticPr fontId="2"/>
  </si>
  <si>
    <t>３</t>
  </si>
  <si>
    <t>４</t>
  </si>
  <si>
    <t>５</t>
  </si>
  <si>
    <t>６</t>
  </si>
  <si>
    <t>７</t>
  </si>
  <si>
    <t>８</t>
  </si>
  <si>
    <t>９</t>
  </si>
  <si>
    <t>１１</t>
    <phoneticPr fontId="2"/>
  </si>
  <si>
    <t>備考</t>
    <rPh sb="0" eb="2">
      <t>ビコウ</t>
    </rPh>
    <phoneticPr fontId="2"/>
  </si>
  <si>
    <t>出場生徒氏名一覧（マネージャー含む）</t>
    <rPh sb="0" eb="2">
      <t>シュツジョウ</t>
    </rPh>
    <rPh sb="2" eb="4">
      <t>セイト</t>
    </rPh>
    <rPh sb="4" eb="6">
      <t>シメイ</t>
    </rPh>
    <rPh sb="6" eb="8">
      <t>イチラン</t>
    </rPh>
    <rPh sb="15" eb="16">
      <t>フク</t>
    </rPh>
    <phoneticPr fontId="2"/>
  </si>
  <si>
    <t>学　校　対　抗</t>
    <rPh sb="0" eb="1">
      <t>ガク</t>
    </rPh>
    <rPh sb="2" eb="3">
      <t>コウ</t>
    </rPh>
    <rPh sb="4" eb="5">
      <t>ツイ</t>
    </rPh>
    <rPh sb="6" eb="7">
      <t>コウ</t>
    </rPh>
    <phoneticPr fontId="2"/>
  </si>
  <si>
    <t>個　人　対　抗</t>
    <rPh sb="0" eb="1">
      <t>コ</t>
    </rPh>
    <rPh sb="2" eb="3">
      <t>ジン</t>
    </rPh>
    <rPh sb="4" eb="5">
      <t>タイ</t>
    </rPh>
    <rPh sb="6" eb="7">
      <t>コウ</t>
    </rPh>
    <phoneticPr fontId="2"/>
  </si>
  <si>
    <t>氏　　名</t>
    <rPh sb="0" eb="1">
      <t>シ</t>
    </rPh>
    <rPh sb="3" eb="4">
      <t>メイ</t>
    </rPh>
    <phoneticPr fontId="2"/>
  </si>
  <si>
    <t>ＮO</t>
    <phoneticPr fontId="2"/>
  </si>
  <si>
    <t>１</t>
    <phoneticPr fontId="2"/>
  </si>
  <si>
    <t>２</t>
    <phoneticPr fontId="2"/>
  </si>
  <si>
    <t>コーチ</t>
    <phoneticPr fontId="2"/>
  </si>
  <si>
    <t>１</t>
    <phoneticPr fontId="2"/>
  </si>
  <si>
    <t>マネージャー</t>
    <phoneticPr fontId="2"/>
  </si>
  <si>
    <t>シ　ン　グ　ル　ス</t>
    <phoneticPr fontId="2"/>
  </si>
  <si>
    <t>ダ　ブ　ル　ス</t>
    <phoneticPr fontId="2"/>
  </si>
  <si>
    <t>１</t>
    <phoneticPr fontId="2"/>
  </si>
  <si>
    <t>２</t>
    <phoneticPr fontId="2"/>
  </si>
  <si>
    <t>人</t>
    <rPh sb="0" eb="1">
      <t>ヒト</t>
    </rPh>
    <phoneticPr fontId="2"/>
  </si>
  <si>
    <t>性別</t>
    <rPh sb="0" eb="2">
      <t>セイベツ</t>
    </rPh>
    <phoneticPr fontId="2"/>
  </si>
  <si>
    <t>２</t>
  </si>
  <si>
    <t>１０</t>
  </si>
  <si>
    <t>１１</t>
  </si>
  <si>
    <t>１２</t>
  </si>
  <si>
    <t>１３</t>
  </si>
  <si>
    <t>１４</t>
  </si>
  <si>
    <t>１５</t>
  </si>
  <si>
    <t>１６</t>
  </si>
  <si>
    <t>１４</t>
    <phoneticPr fontId="2"/>
  </si>
  <si>
    <t>１７</t>
  </si>
  <si>
    <t>１８</t>
  </si>
  <si>
    <t>１９</t>
  </si>
  <si>
    <t>２０</t>
  </si>
  <si>
    <t>１２</t>
    <phoneticPr fontId="2"/>
  </si>
  <si>
    <t>１３</t>
    <phoneticPr fontId="2"/>
  </si>
  <si>
    <t>１０</t>
    <phoneticPr fontId="2"/>
  </si>
  <si>
    <t>個人戦　　　　　　　の　 み             参　 加　　　　　　　　　　人 　数</t>
    <rPh sb="0" eb="3">
      <t>コジンセン</t>
    </rPh>
    <rPh sb="27" eb="28">
      <t>サン</t>
    </rPh>
    <rPh sb="30" eb="31">
      <t>カ</t>
    </rPh>
    <rPh sb="41" eb="42">
      <t>ヒト</t>
    </rPh>
    <rPh sb="44" eb="45">
      <t>スウ</t>
    </rPh>
    <phoneticPr fontId="2"/>
  </si>
  <si>
    <t>参　 加　　　　　　　　　　実人数</t>
    <rPh sb="0" eb="1">
      <t>サン</t>
    </rPh>
    <rPh sb="3" eb="4">
      <t>カ</t>
    </rPh>
    <rPh sb="14" eb="15">
      <t>ジツ</t>
    </rPh>
    <rPh sb="15" eb="17">
      <t>ニンズウ</t>
    </rPh>
    <phoneticPr fontId="2"/>
  </si>
  <si>
    <t>上記の者は標記大会に出場することを認めます。</t>
    <rPh sb="0" eb="2">
      <t>ジョウキ</t>
    </rPh>
    <rPh sb="3" eb="4">
      <t>モノ</t>
    </rPh>
    <rPh sb="5" eb="7">
      <t>ヒョウキ</t>
    </rPh>
    <rPh sb="7" eb="9">
      <t>タイカイ</t>
    </rPh>
    <rPh sb="10" eb="12">
      <t>シュツジョウ</t>
    </rPh>
    <rPh sb="17" eb="18">
      <t>ミト</t>
    </rPh>
    <phoneticPr fontId="2"/>
  </si>
  <si>
    <t>監　督</t>
    <rPh sb="0" eb="1">
      <t>ラン</t>
    </rPh>
    <rPh sb="2" eb="3">
      <t>ヨシ</t>
    </rPh>
    <phoneticPr fontId="2"/>
  </si>
  <si>
    <t>引率責任者名</t>
    <rPh sb="0" eb="2">
      <t>インソツ</t>
    </rPh>
    <rPh sb="2" eb="5">
      <t>セキニンシャ</t>
    </rPh>
    <rPh sb="5" eb="6">
      <t>ナ</t>
    </rPh>
    <phoneticPr fontId="2"/>
  </si>
  <si>
    <t>引率者名（全員記入）</t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</si>
  <si>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学  　校　　名</t>
    <rPh sb="0" eb="1">
      <t>ガク</t>
    </rPh>
    <rPh sb="4" eb="5">
      <t>コウ</t>
    </rPh>
    <rPh sb="7" eb="8">
      <t>メイ</t>
    </rPh>
    <phoneticPr fontId="2"/>
  </si>
  <si>
    <t>　氏　　　名</t>
    <rPh sb="1" eb="2">
      <t>シ</t>
    </rPh>
    <rPh sb="5" eb="6">
      <t>メイ</t>
    </rPh>
    <phoneticPr fontId="2"/>
  </si>
  <si>
    <t>区　　別</t>
    <rPh sb="0" eb="1">
      <t>ク</t>
    </rPh>
    <rPh sb="3" eb="4">
      <t>ベツ</t>
    </rPh>
    <phoneticPr fontId="2"/>
  </si>
  <si>
    <t>参加
種別
（○×）</t>
    <rPh sb="0" eb="2">
      <t>サンカ</t>
    </rPh>
    <rPh sb="3" eb="5">
      <t>シュベツ</t>
    </rPh>
    <phoneticPr fontId="2"/>
  </si>
  <si>
    <t>年</t>
    <rPh sb="0" eb="1">
      <t>ネン</t>
    </rPh>
    <phoneticPr fontId="2"/>
  </si>
  <si>
    <t>選　手</t>
    <rPh sb="0" eb="1">
      <t>セン</t>
    </rPh>
    <rPh sb="2" eb="3">
      <t>テ</t>
    </rPh>
    <phoneticPr fontId="2"/>
  </si>
  <si>
    <t>団体（○）</t>
    <rPh sb="0" eb="2">
      <t>ダンタイ</t>
    </rPh>
    <phoneticPr fontId="2"/>
  </si>
  <si>
    <t>個人（○）</t>
    <rPh sb="0" eb="2">
      <t>コジン</t>
    </rPh>
    <phoneticPr fontId="2"/>
  </si>
  <si>
    <t>抽選作業用シート</t>
    <rPh sb="0" eb="2">
      <t>チュウセン</t>
    </rPh>
    <rPh sb="2" eb="5">
      <t>サギョウヨウ</t>
    </rPh>
    <phoneticPr fontId="2"/>
  </si>
  <si>
    <t>高体連番号</t>
    <rPh sb="0" eb="1">
      <t>コウ</t>
    </rPh>
    <rPh sb="1" eb="2">
      <t>タイ</t>
    </rPh>
    <rPh sb="2" eb="3">
      <t>レン</t>
    </rPh>
    <rPh sb="3" eb="5">
      <t>バンゴウ</t>
    </rPh>
    <phoneticPr fontId="2"/>
  </si>
  <si>
    <t>学校名</t>
    <rPh sb="0" eb="2">
      <t>ガッコウ</t>
    </rPh>
    <rPh sb="2" eb="3">
      <t>メイ</t>
    </rPh>
    <phoneticPr fontId="2"/>
  </si>
  <si>
    <t>略記</t>
    <rPh sb="0" eb="2">
      <t>リャッキ</t>
    </rPh>
    <phoneticPr fontId="2"/>
  </si>
  <si>
    <t>【男子】</t>
    <rPh sb="1" eb="3">
      <t>ダンシ</t>
    </rPh>
    <phoneticPr fontId="2"/>
  </si>
  <si>
    <t>【女子】</t>
    <rPh sb="1" eb="3">
      <t>ジョシ</t>
    </rPh>
    <phoneticPr fontId="2"/>
  </si>
  <si>
    <t>略記</t>
    <rPh sb="0" eb="1">
      <t>リャク</t>
    </rPh>
    <rPh sb="1" eb="2">
      <t>キ</t>
    </rPh>
    <phoneticPr fontId="2"/>
  </si>
  <si>
    <t>シングルス</t>
    <phoneticPr fontId="2"/>
  </si>
  <si>
    <t>名（同姓）</t>
    <rPh sb="0" eb="1">
      <t>ナ</t>
    </rPh>
    <rPh sb="2" eb="4">
      <t>ドウセイ</t>
    </rPh>
    <phoneticPr fontId="2"/>
  </si>
  <si>
    <t>同姓の有無</t>
    <rPh sb="0" eb="2">
      <t>ドウセイ</t>
    </rPh>
    <rPh sb="3" eb="5">
      <t>ウム</t>
    </rPh>
    <phoneticPr fontId="2"/>
  </si>
  <si>
    <t>ダブルス</t>
    <phoneticPr fontId="2"/>
  </si>
  <si>
    <t>三本松高等学校</t>
    <rPh sb="0" eb="3">
      <t>サンボンマツ</t>
    </rPh>
    <phoneticPr fontId="11"/>
  </si>
  <si>
    <t>（三本松）</t>
    <rPh sb="1" eb="4">
      <t>サンボンマツ</t>
    </rPh>
    <phoneticPr fontId="2"/>
  </si>
  <si>
    <t>津田高等学校</t>
    <rPh sb="0" eb="2">
      <t>ツダ</t>
    </rPh>
    <phoneticPr fontId="11"/>
  </si>
  <si>
    <t>（津田）</t>
    <rPh sb="1" eb="3">
      <t>ツダ</t>
    </rPh>
    <phoneticPr fontId="2"/>
  </si>
  <si>
    <t>石田高等学校</t>
    <rPh sb="0" eb="2">
      <t>イシダ</t>
    </rPh>
    <phoneticPr fontId="11"/>
  </si>
  <si>
    <t>（石田）</t>
    <rPh sb="1" eb="3">
      <t>イシダ</t>
    </rPh>
    <phoneticPr fontId="2"/>
  </si>
  <si>
    <t>三木高等学校</t>
    <rPh sb="0" eb="2">
      <t>ミキ</t>
    </rPh>
    <phoneticPr fontId="11"/>
  </si>
  <si>
    <t>（三木）</t>
    <rPh sb="1" eb="3">
      <t>ミキ</t>
    </rPh>
    <phoneticPr fontId="2"/>
  </si>
  <si>
    <t>高松北高等学校</t>
    <rPh sb="0" eb="2">
      <t>タカマツ</t>
    </rPh>
    <rPh sb="2" eb="3">
      <t>キタ</t>
    </rPh>
    <phoneticPr fontId="11"/>
  </si>
  <si>
    <t>（高松北）</t>
    <rPh sb="1" eb="4">
      <t>タカマツキタ</t>
    </rPh>
    <phoneticPr fontId="2"/>
  </si>
  <si>
    <t>高松東高等学校</t>
    <rPh sb="0" eb="2">
      <t>タカマツ</t>
    </rPh>
    <rPh sb="2" eb="3">
      <t>ヒガシ</t>
    </rPh>
    <phoneticPr fontId="11"/>
  </si>
  <si>
    <t>（高松東）</t>
    <rPh sb="1" eb="4">
      <t>タカマツヒガシ</t>
    </rPh>
    <phoneticPr fontId="2"/>
  </si>
  <si>
    <t>高松中央高等学校</t>
    <rPh sb="0" eb="2">
      <t>タカマツ</t>
    </rPh>
    <rPh sb="2" eb="4">
      <t>チュウオウ</t>
    </rPh>
    <phoneticPr fontId="11"/>
  </si>
  <si>
    <t>（高中央）</t>
    <rPh sb="1" eb="2">
      <t>タカ</t>
    </rPh>
    <rPh sb="2" eb="4">
      <t>チュウオウ</t>
    </rPh>
    <phoneticPr fontId="2"/>
  </si>
  <si>
    <t>高松商業高等学校</t>
    <rPh sb="0" eb="2">
      <t>タカマツ</t>
    </rPh>
    <rPh sb="2" eb="4">
      <t>ショウギョウ</t>
    </rPh>
    <phoneticPr fontId="11"/>
  </si>
  <si>
    <t>（高松商）</t>
    <rPh sb="1" eb="3">
      <t>タカマツ</t>
    </rPh>
    <rPh sb="3" eb="4">
      <t>ショウ</t>
    </rPh>
    <phoneticPr fontId="2"/>
  </si>
  <si>
    <t>高松高等学校</t>
    <rPh sb="0" eb="2">
      <t>タカマツ</t>
    </rPh>
    <phoneticPr fontId="11"/>
  </si>
  <si>
    <t>（高松）</t>
    <rPh sb="1" eb="3">
      <t>タカマツ</t>
    </rPh>
    <phoneticPr fontId="2"/>
  </si>
  <si>
    <t>高松第一高等学校</t>
    <rPh sb="0" eb="2">
      <t>タカマツ</t>
    </rPh>
    <rPh sb="2" eb="4">
      <t>ダイイチ</t>
    </rPh>
    <phoneticPr fontId="11"/>
  </si>
  <si>
    <t>（高松一）</t>
    <rPh sb="1" eb="3">
      <t>タカマツ</t>
    </rPh>
    <rPh sb="3" eb="4">
      <t>イチ</t>
    </rPh>
    <phoneticPr fontId="2"/>
  </si>
  <si>
    <t>高松桜井高等学校</t>
    <rPh sb="0" eb="2">
      <t>タカマツ</t>
    </rPh>
    <rPh sb="2" eb="4">
      <t>サクライ</t>
    </rPh>
    <phoneticPr fontId="11"/>
  </si>
  <si>
    <t>（高桜井）</t>
    <rPh sb="1" eb="2">
      <t>タカ</t>
    </rPh>
    <rPh sb="2" eb="4">
      <t>サクライ</t>
    </rPh>
    <phoneticPr fontId="2"/>
  </si>
  <si>
    <t>高松南高等学校</t>
    <rPh sb="0" eb="2">
      <t>タカマツ</t>
    </rPh>
    <rPh sb="2" eb="3">
      <t>ミナミ</t>
    </rPh>
    <phoneticPr fontId="11"/>
  </si>
  <si>
    <t>（高松南）</t>
    <rPh sb="1" eb="4">
      <t>タカマツミナミ</t>
    </rPh>
    <phoneticPr fontId="2"/>
  </si>
  <si>
    <t>香川中央高等学校</t>
    <rPh sb="0" eb="2">
      <t>カガワ</t>
    </rPh>
    <rPh sb="2" eb="4">
      <t>チュウオウ</t>
    </rPh>
    <phoneticPr fontId="11"/>
  </si>
  <si>
    <t>（香中央）</t>
    <rPh sb="1" eb="2">
      <t>カ</t>
    </rPh>
    <rPh sb="2" eb="4">
      <t>チュウオウ</t>
    </rPh>
    <phoneticPr fontId="2"/>
  </si>
  <si>
    <t>英明高等学校</t>
    <rPh sb="0" eb="2">
      <t>エイメイ</t>
    </rPh>
    <phoneticPr fontId="11"/>
  </si>
  <si>
    <t>（英明）</t>
    <rPh sb="1" eb="3">
      <t>エイメイ</t>
    </rPh>
    <phoneticPr fontId="2"/>
  </si>
  <si>
    <t>高松工芸高等学校</t>
    <rPh sb="0" eb="2">
      <t>タカマツ</t>
    </rPh>
    <rPh sb="2" eb="4">
      <t>コウゲイ</t>
    </rPh>
    <phoneticPr fontId="11"/>
  </si>
  <si>
    <t>（高工芸）</t>
    <rPh sb="1" eb="2">
      <t>タカ</t>
    </rPh>
    <rPh sb="2" eb="4">
      <t>コウゲイ</t>
    </rPh>
    <phoneticPr fontId="2"/>
  </si>
  <si>
    <t>大手前高松高等学校</t>
    <rPh sb="0" eb="3">
      <t>オオテマエ</t>
    </rPh>
    <rPh sb="3" eb="5">
      <t>タカマツ</t>
    </rPh>
    <rPh sb="5" eb="7">
      <t>コウトウ</t>
    </rPh>
    <rPh sb="7" eb="9">
      <t>ガッコウ</t>
    </rPh>
    <phoneticPr fontId="13"/>
  </si>
  <si>
    <t>（大手高）</t>
    <rPh sb="1" eb="3">
      <t>オオテ</t>
    </rPh>
    <rPh sb="3" eb="4">
      <t>タカ</t>
    </rPh>
    <phoneticPr fontId="2"/>
  </si>
  <si>
    <t>香川誠陵高等学校</t>
    <rPh sb="0" eb="2">
      <t>カガワ</t>
    </rPh>
    <rPh sb="2" eb="3">
      <t>マコト</t>
    </rPh>
    <rPh sb="3" eb="4">
      <t>リョウ</t>
    </rPh>
    <phoneticPr fontId="13"/>
  </si>
  <si>
    <t>（香誠陵）</t>
    <rPh sb="1" eb="2">
      <t>カ</t>
    </rPh>
    <rPh sb="2" eb="3">
      <t>マコト</t>
    </rPh>
    <rPh sb="3" eb="4">
      <t>リョウ</t>
    </rPh>
    <phoneticPr fontId="2"/>
  </si>
  <si>
    <t>高松西高等学校</t>
    <rPh sb="0" eb="2">
      <t>タカマツ</t>
    </rPh>
    <rPh sb="2" eb="3">
      <t>ニシ</t>
    </rPh>
    <phoneticPr fontId="13"/>
  </si>
  <si>
    <t>（高松西）</t>
    <rPh sb="1" eb="4">
      <t>タカマツニシ</t>
    </rPh>
    <phoneticPr fontId="2"/>
  </si>
  <si>
    <t>農業経営高等学校</t>
    <rPh sb="0" eb="2">
      <t>ノウギョウ</t>
    </rPh>
    <rPh sb="2" eb="4">
      <t>ケイエイ</t>
    </rPh>
    <phoneticPr fontId="13"/>
  </si>
  <si>
    <t>（農経）</t>
    <rPh sb="1" eb="2">
      <t>ノウ</t>
    </rPh>
    <rPh sb="2" eb="3">
      <t>ケイ</t>
    </rPh>
    <phoneticPr fontId="2"/>
  </si>
  <si>
    <t>飯山高等学校</t>
    <rPh sb="0" eb="2">
      <t>ハンザン</t>
    </rPh>
    <phoneticPr fontId="13"/>
  </si>
  <si>
    <t>（飯山）</t>
    <rPh sb="1" eb="3">
      <t>ハンザン</t>
    </rPh>
    <phoneticPr fontId="2"/>
  </si>
  <si>
    <t>坂出高等学校</t>
    <rPh sb="0" eb="2">
      <t>サカイデ</t>
    </rPh>
    <phoneticPr fontId="13"/>
  </si>
  <si>
    <t>（坂出）</t>
    <rPh sb="1" eb="3">
      <t>サカイデ</t>
    </rPh>
    <phoneticPr fontId="2"/>
  </si>
  <si>
    <t>坂出商業高等学校</t>
    <rPh sb="0" eb="2">
      <t>サカイデ</t>
    </rPh>
    <rPh sb="2" eb="4">
      <t>ショウギョウ</t>
    </rPh>
    <phoneticPr fontId="13"/>
  </si>
  <si>
    <t>（坂出商）</t>
    <rPh sb="1" eb="3">
      <t>サカイデ</t>
    </rPh>
    <rPh sb="3" eb="4">
      <t>ショウ</t>
    </rPh>
    <phoneticPr fontId="2"/>
  </si>
  <si>
    <t>坂出第一高等学校</t>
    <rPh sb="0" eb="2">
      <t>サカイデ</t>
    </rPh>
    <rPh sb="2" eb="4">
      <t>ダイイチ</t>
    </rPh>
    <phoneticPr fontId="13"/>
  </si>
  <si>
    <t>（坂出一）</t>
    <rPh sb="1" eb="3">
      <t>サカイデ</t>
    </rPh>
    <rPh sb="3" eb="4">
      <t>イチ</t>
    </rPh>
    <phoneticPr fontId="2"/>
  </si>
  <si>
    <t>坂出工業高等学校</t>
    <rPh sb="0" eb="2">
      <t>サカイデ</t>
    </rPh>
    <rPh sb="2" eb="4">
      <t>コウギョウ</t>
    </rPh>
    <phoneticPr fontId="13"/>
  </si>
  <si>
    <t>（坂出工）</t>
    <rPh sb="1" eb="3">
      <t>サカイデ</t>
    </rPh>
    <rPh sb="3" eb="4">
      <t>コウ</t>
    </rPh>
    <phoneticPr fontId="2"/>
  </si>
  <si>
    <t>丸亀城西高等学校</t>
    <rPh sb="0" eb="2">
      <t>マルガメ</t>
    </rPh>
    <rPh sb="2" eb="4">
      <t>ジョウセイ</t>
    </rPh>
    <phoneticPr fontId="13"/>
  </si>
  <si>
    <t>（丸城西）</t>
    <rPh sb="1" eb="2">
      <t>マル</t>
    </rPh>
    <rPh sb="2" eb="3">
      <t>シロ</t>
    </rPh>
    <rPh sb="3" eb="4">
      <t>ニシ</t>
    </rPh>
    <phoneticPr fontId="2"/>
  </si>
  <si>
    <t>善通寺第一高等学校</t>
    <rPh sb="0" eb="3">
      <t>ゼンツウジ</t>
    </rPh>
    <rPh sb="3" eb="5">
      <t>ダイイチ</t>
    </rPh>
    <phoneticPr fontId="13"/>
  </si>
  <si>
    <t>（善一）</t>
    <rPh sb="1" eb="3">
      <t>ゼンイチ</t>
    </rPh>
    <phoneticPr fontId="2"/>
  </si>
  <si>
    <t>尽誠学園高等学校</t>
    <rPh sb="0" eb="4">
      <t>ジンセイガクエン</t>
    </rPh>
    <phoneticPr fontId="13"/>
  </si>
  <si>
    <t>（尽誠）</t>
    <rPh sb="1" eb="2">
      <t>ジン</t>
    </rPh>
    <rPh sb="2" eb="3">
      <t>マコト</t>
    </rPh>
    <phoneticPr fontId="2"/>
  </si>
  <si>
    <t>琴平高等学校</t>
    <rPh sb="0" eb="2">
      <t>コトヒラ</t>
    </rPh>
    <phoneticPr fontId="13"/>
  </si>
  <si>
    <t>（琴平）</t>
    <rPh sb="1" eb="3">
      <t>コトヒラ</t>
    </rPh>
    <phoneticPr fontId="2"/>
  </si>
  <si>
    <t>高瀬高等学校</t>
    <rPh sb="0" eb="2">
      <t>タカセ</t>
    </rPh>
    <phoneticPr fontId="13"/>
  </si>
  <si>
    <t>（高瀬）</t>
    <rPh sb="1" eb="3">
      <t>タカセ</t>
    </rPh>
    <phoneticPr fontId="2"/>
  </si>
  <si>
    <t>笠田高等学校</t>
    <rPh sb="0" eb="1">
      <t>カサ</t>
    </rPh>
    <rPh sb="1" eb="2">
      <t>タ</t>
    </rPh>
    <phoneticPr fontId="13"/>
  </si>
  <si>
    <t>（笠田）</t>
    <rPh sb="1" eb="2">
      <t>カサ</t>
    </rPh>
    <rPh sb="2" eb="3">
      <t>タ</t>
    </rPh>
    <phoneticPr fontId="2"/>
  </si>
  <si>
    <t>観音寺第一高等学校</t>
    <rPh sb="0" eb="3">
      <t>カンオンジ</t>
    </rPh>
    <rPh sb="3" eb="5">
      <t>ダイイチ</t>
    </rPh>
    <phoneticPr fontId="13"/>
  </si>
  <si>
    <t>（観一）</t>
    <rPh sb="1" eb="2">
      <t>カン</t>
    </rPh>
    <rPh sb="2" eb="3">
      <t>イチ</t>
    </rPh>
    <phoneticPr fontId="2"/>
  </si>
  <si>
    <t>香川高専高松キャンパス</t>
    <rPh sb="0" eb="2">
      <t>カガワ</t>
    </rPh>
    <rPh sb="2" eb="4">
      <t>コウセン</t>
    </rPh>
    <rPh sb="4" eb="6">
      <t>タカマツ</t>
    </rPh>
    <phoneticPr fontId="13"/>
  </si>
  <si>
    <t>（高専高）</t>
    <rPh sb="1" eb="3">
      <t>コウセン</t>
    </rPh>
    <rPh sb="3" eb="4">
      <t>タカ</t>
    </rPh>
    <phoneticPr fontId="2"/>
  </si>
  <si>
    <t>香川高専詫間キャンパス</t>
    <rPh sb="0" eb="2">
      <t>カガワ</t>
    </rPh>
    <rPh sb="2" eb="4">
      <t>コウセン</t>
    </rPh>
    <rPh sb="4" eb="6">
      <t>タクマ</t>
    </rPh>
    <phoneticPr fontId="13"/>
  </si>
  <si>
    <t>（高専詫）</t>
    <rPh sb="1" eb="3">
      <t>コウセン</t>
    </rPh>
    <rPh sb="3" eb="4">
      <t>タク</t>
    </rPh>
    <phoneticPr fontId="2"/>
  </si>
  <si>
    <t>選手１</t>
    <rPh sb="0" eb="2">
      <t>センシュ</t>
    </rPh>
    <phoneticPr fontId="2"/>
  </si>
  <si>
    <t>選手2</t>
    <rPh sb="0" eb="2">
      <t>センシュ</t>
    </rPh>
    <phoneticPr fontId="2"/>
  </si>
  <si>
    <t>選手3</t>
    <rPh sb="0" eb="2">
      <t>センシュ</t>
    </rPh>
    <phoneticPr fontId="2"/>
  </si>
  <si>
    <t>選手4</t>
    <rPh sb="0" eb="2">
      <t>センシュ</t>
    </rPh>
    <phoneticPr fontId="2"/>
  </si>
  <si>
    <t>選手5</t>
    <rPh sb="0" eb="2">
      <t>センシュ</t>
    </rPh>
    <phoneticPr fontId="2"/>
  </si>
  <si>
    <t>選手6</t>
    <rPh sb="0" eb="2">
      <t>センシュ</t>
    </rPh>
    <phoneticPr fontId="2"/>
  </si>
  <si>
    <t>選手7</t>
    <rPh sb="0" eb="2">
      <t>センシュ</t>
    </rPh>
    <phoneticPr fontId="2"/>
  </si>
  <si>
    <t>選手8</t>
    <rPh sb="0" eb="2">
      <t>センシュ</t>
    </rPh>
    <phoneticPr fontId="2"/>
  </si>
  <si>
    <t>○○</t>
    <phoneticPr fontId="2"/>
  </si>
  <si>
    <t>△△</t>
    <phoneticPr fontId="2"/>
  </si>
  <si>
    <t>選手1</t>
    <rPh sb="0" eb="2">
      <t>センシュ</t>
    </rPh>
    <phoneticPr fontId="2"/>
  </si>
  <si>
    <t>団体（○）</t>
  </si>
  <si>
    <t>団体（×）</t>
    <phoneticPr fontId="2"/>
  </si>
  <si>
    <t>個人（○）</t>
  </si>
  <si>
    <t>個人（×）</t>
    <phoneticPr fontId="2"/>
  </si>
  <si>
    <t>当該校職員</t>
    <rPh sb="0" eb="2">
      <t>トウガイ</t>
    </rPh>
    <rPh sb="2" eb="3">
      <t>コウ</t>
    </rPh>
    <rPh sb="3" eb="5">
      <t>ショクイン</t>
    </rPh>
    <phoneticPr fontId="2"/>
  </si>
  <si>
    <t>外部指導者</t>
    <rPh sb="0" eb="2">
      <t>ガイブ</t>
    </rPh>
    <rPh sb="2" eb="5">
      <t>シドウシャ</t>
    </rPh>
    <phoneticPr fontId="2"/>
  </si>
  <si>
    <t>生徒</t>
    <rPh sb="0" eb="2">
      <t>セイト</t>
    </rPh>
    <phoneticPr fontId="2"/>
  </si>
  <si>
    <t>同姓</t>
    <rPh sb="0" eb="2">
      <t>ドウセイ</t>
    </rPh>
    <phoneticPr fontId="2"/>
  </si>
  <si>
    <t>選手</t>
    <rPh sb="0" eb="2">
      <t>センシュ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</si>
  <si>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4" eb="45">
      <t>フク</t>
    </rPh>
    <phoneticPr fontId="2"/>
  </si>
  <si>
    <t>○</t>
  </si>
  <si>
    <t>○</t>
    <phoneticPr fontId="2"/>
  </si>
  <si>
    <t>１８</t>
    <phoneticPr fontId="2"/>
  </si>
  <si>
    <t>８</t>
    <phoneticPr fontId="2"/>
  </si>
  <si>
    <t>９</t>
    <phoneticPr fontId="2"/>
  </si>
  <si>
    <t>印</t>
    <rPh sb="0" eb="1">
      <t>イン</t>
    </rPh>
    <phoneticPr fontId="2"/>
  </si>
  <si>
    <t>学校長</t>
    <rPh sb="0" eb="2">
      <t>ガッコウ</t>
    </rPh>
    <rPh sb="2" eb="3">
      <t>チョウ</t>
    </rPh>
    <phoneticPr fontId="2"/>
  </si>
  <si>
    <t>選　手　名　簿　</t>
    <rPh sb="0" eb="1">
      <t>セン</t>
    </rPh>
    <rPh sb="2" eb="3">
      <t>テ</t>
    </rPh>
    <rPh sb="4" eb="5">
      <t>メイ</t>
    </rPh>
    <rPh sb="6" eb="7">
      <t>ボ</t>
    </rPh>
    <phoneticPr fontId="2"/>
  </si>
  <si>
    <t>（</t>
    <phoneticPr fontId="2"/>
  </si>
  <si>
    <t>）</t>
    <phoneticPr fontId="2"/>
  </si>
  <si>
    <t>監督</t>
    <rPh sb="0" eb="2">
      <t>カントク</t>
    </rPh>
    <phoneticPr fontId="2"/>
  </si>
  <si>
    <t>（例）</t>
    <rPh sb="1" eb="2">
      <t>レイ</t>
    </rPh>
    <phoneticPr fontId="2"/>
  </si>
  <si>
    <t>③</t>
    <phoneticPr fontId="2"/>
  </si>
  <si>
    <t>各チームの抱負</t>
    <rPh sb="0" eb="1">
      <t>カク</t>
    </rPh>
    <rPh sb="5" eb="7">
      <t>ホウフ</t>
    </rPh>
    <phoneticPr fontId="2"/>
  </si>
  <si>
    <t>・・・・・・・・</t>
    <phoneticPr fontId="2"/>
  </si>
  <si>
    <t>②</t>
    <phoneticPr fontId="2"/>
  </si>
  <si>
    <t>①</t>
    <phoneticPr fontId="2"/>
  </si>
  <si>
    <t>三本松</t>
    <rPh sb="0" eb="3">
      <t>サンボンマツ</t>
    </rPh>
    <phoneticPr fontId="11"/>
  </si>
  <si>
    <t>津田</t>
    <rPh sb="0" eb="2">
      <t>ツダ</t>
    </rPh>
    <phoneticPr fontId="11"/>
  </si>
  <si>
    <t>石田</t>
    <rPh sb="0" eb="2">
      <t>イシダ</t>
    </rPh>
    <phoneticPr fontId="11"/>
  </si>
  <si>
    <t>三木</t>
    <rPh sb="0" eb="2">
      <t>ミキ</t>
    </rPh>
    <phoneticPr fontId="11"/>
  </si>
  <si>
    <t>高松北</t>
    <rPh sb="0" eb="2">
      <t>タカマツ</t>
    </rPh>
    <rPh sb="2" eb="3">
      <t>キタ</t>
    </rPh>
    <phoneticPr fontId="11"/>
  </si>
  <si>
    <t>高松東</t>
    <rPh sb="0" eb="2">
      <t>タカマツ</t>
    </rPh>
    <rPh sb="2" eb="3">
      <t>ヒガシ</t>
    </rPh>
    <phoneticPr fontId="11"/>
  </si>
  <si>
    <t>高松中央</t>
    <rPh sb="0" eb="2">
      <t>タカマツ</t>
    </rPh>
    <rPh sb="2" eb="4">
      <t>チュウオウ</t>
    </rPh>
    <phoneticPr fontId="11"/>
  </si>
  <si>
    <t>高松商業</t>
    <rPh sb="0" eb="2">
      <t>タカマツ</t>
    </rPh>
    <rPh sb="2" eb="4">
      <t>ショウギョウ</t>
    </rPh>
    <phoneticPr fontId="11"/>
  </si>
  <si>
    <t>高松</t>
    <rPh sb="0" eb="2">
      <t>タカマツ</t>
    </rPh>
    <phoneticPr fontId="11"/>
  </si>
  <si>
    <t>高松第一</t>
    <rPh sb="0" eb="2">
      <t>タカマツ</t>
    </rPh>
    <rPh sb="2" eb="4">
      <t>ダイイチ</t>
    </rPh>
    <phoneticPr fontId="11"/>
  </si>
  <si>
    <t>高松桜井</t>
    <rPh sb="0" eb="2">
      <t>タカマツ</t>
    </rPh>
    <rPh sb="2" eb="4">
      <t>サクライ</t>
    </rPh>
    <phoneticPr fontId="11"/>
  </si>
  <si>
    <t>高松南</t>
    <rPh sb="0" eb="2">
      <t>タカマツ</t>
    </rPh>
    <rPh sb="2" eb="3">
      <t>ミナミ</t>
    </rPh>
    <phoneticPr fontId="11"/>
  </si>
  <si>
    <t>香川中央</t>
    <rPh sb="0" eb="2">
      <t>カガワ</t>
    </rPh>
    <rPh sb="2" eb="4">
      <t>チュウオウ</t>
    </rPh>
    <phoneticPr fontId="11"/>
  </si>
  <si>
    <t>英明</t>
    <rPh sb="0" eb="2">
      <t>エイメイ</t>
    </rPh>
    <phoneticPr fontId="11"/>
  </si>
  <si>
    <t>高松工芸</t>
    <rPh sb="0" eb="2">
      <t>タカマツ</t>
    </rPh>
    <rPh sb="2" eb="4">
      <t>コウゲイ</t>
    </rPh>
    <phoneticPr fontId="11"/>
  </si>
  <si>
    <t>大手前高松</t>
    <rPh sb="0" eb="3">
      <t>オオテマエ</t>
    </rPh>
    <rPh sb="3" eb="5">
      <t>タカマツ</t>
    </rPh>
    <phoneticPr fontId="13"/>
  </si>
  <si>
    <t>香川誠陵</t>
    <rPh sb="0" eb="2">
      <t>カガワ</t>
    </rPh>
    <rPh sb="2" eb="3">
      <t>マコト</t>
    </rPh>
    <rPh sb="3" eb="4">
      <t>リョウ</t>
    </rPh>
    <phoneticPr fontId="13"/>
  </si>
  <si>
    <t>高松西</t>
    <rPh sb="0" eb="2">
      <t>タカマツ</t>
    </rPh>
    <rPh sb="2" eb="3">
      <t>ニシ</t>
    </rPh>
    <phoneticPr fontId="13"/>
  </si>
  <si>
    <t>農業経営</t>
    <rPh sb="0" eb="2">
      <t>ノウギョウ</t>
    </rPh>
    <rPh sb="2" eb="4">
      <t>ケイエイ</t>
    </rPh>
    <phoneticPr fontId="13"/>
  </si>
  <si>
    <t>飯山</t>
    <rPh sb="0" eb="2">
      <t>ハンザン</t>
    </rPh>
    <phoneticPr fontId="13"/>
  </si>
  <si>
    <t>坂出</t>
    <rPh sb="0" eb="2">
      <t>サカイデ</t>
    </rPh>
    <phoneticPr fontId="13"/>
  </si>
  <si>
    <t>坂出商業</t>
    <rPh sb="0" eb="2">
      <t>サカイデ</t>
    </rPh>
    <rPh sb="2" eb="4">
      <t>ショウギョウ</t>
    </rPh>
    <phoneticPr fontId="13"/>
  </si>
  <si>
    <t>坂出第一</t>
    <rPh sb="0" eb="2">
      <t>サカイデ</t>
    </rPh>
    <rPh sb="2" eb="4">
      <t>ダイイチ</t>
    </rPh>
    <phoneticPr fontId="13"/>
  </si>
  <si>
    <t>坂出工業</t>
    <rPh sb="0" eb="2">
      <t>サカイデ</t>
    </rPh>
    <rPh sb="2" eb="4">
      <t>コウギョウ</t>
    </rPh>
    <phoneticPr fontId="13"/>
  </si>
  <si>
    <t>丸亀城西</t>
    <rPh sb="0" eb="2">
      <t>マルガメ</t>
    </rPh>
    <rPh sb="2" eb="4">
      <t>ジョウセイ</t>
    </rPh>
    <phoneticPr fontId="13"/>
  </si>
  <si>
    <t>善通寺第一</t>
    <rPh sb="0" eb="3">
      <t>ゼンツウジ</t>
    </rPh>
    <rPh sb="3" eb="5">
      <t>ダイイチ</t>
    </rPh>
    <phoneticPr fontId="13"/>
  </si>
  <si>
    <t>尽誠学園</t>
    <rPh sb="0" eb="4">
      <t>ジンセイガクエン</t>
    </rPh>
    <phoneticPr fontId="13"/>
  </si>
  <si>
    <t>琴平</t>
    <rPh sb="0" eb="2">
      <t>コトヒラ</t>
    </rPh>
    <phoneticPr fontId="13"/>
  </si>
  <si>
    <t>高瀬</t>
    <rPh sb="0" eb="2">
      <t>タカセ</t>
    </rPh>
    <phoneticPr fontId="13"/>
  </si>
  <si>
    <t>笠田</t>
    <rPh sb="0" eb="1">
      <t>カサ</t>
    </rPh>
    <rPh sb="1" eb="2">
      <t>タ</t>
    </rPh>
    <phoneticPr fontId="13"/>
  </si>
  <si>
    <t>観音寺第一</t>
    <rPh sb="0" eb="3">
      <t>カンオンジ</t>
    </rPh>
    <rPh sb="3" eb="5">
      <t>ダイイチ</t>
    </rPh>
    <phoneticPr fontId="13"/>
  </si>
  <si>
    <t>香川高専高松</t>
    <rPh sb="0" eb="2">
      <t>カガワ</t>
    </rPh>
    <rPh sb="2" eb="4">
      <t>コウセン</t>
    </rPh>
    <rPh sb="4" eb="6">
      <t>タカマツ</t>
    </rPh>
    <phoneticPr fontId="13"/>
  </si>
  <si>
    <t>香川高専詫間</t>
    <rPh sb="0" eb="2">
      <t>カガワ</t>
    </rPh>
    <rPh sb="2" eb="4">
      <t>コウセン</t>
    </rPh>
    <rPh sb="4" eb="6">
      <t>タクマ</t>
    </rPh>
    <phoneticPr fontId="13"/>
  </si>
  <si>
    <t>プログラム用</t>
    <rPh sb="5" eb="6">
      <t>ヨウ</t>
    </rPh>
    <phoneticPr fontId="2"/>
  </si>
  <si>
    <t>藤井学園寒川高等学校</t>
    <rPh sb="0" eb="2">
      <t>フジイ</t>
    </rPh>
    <rPh sb="2" eb="4">
      <t>ガクエン</t>
    </rPh>
    <rPh sb="4" eb="6">
      <t>サンガワ</t>
    </rPh>
    <rPh sb="6" eb="8">
      <t>コウトウ</t>
    </rPh>
    <rPh sb="8" eb="10">
      <t>ガッコウ</t>
    </rPh>
    <phoneticPr fontId="2"/>
  </si>
  <si>
    <t>（寒川）</t>
    <rPh sb="1" eb="3">
      <t>サンガワ</t>
    </rPh>
    <phoneticPr fontId="2"/>
  </si>
  <si>
    <t>寒川</t>
    <rPh sb="0" eb="2">
      <t>サンガワ</t>
    </rPh>
    <phoneticPr fontId="2"/>
  </si>
  <si>
    <t>申請中</t>
    <rPh sb="0" eb="3">
      <t>シンセイチュウ</t>
    </rPh>
    <phoneticPr fontId="2"/>
  </si>
  <si>
    <t>小豆島中央高等学校</t>
    <rPh sb="0" eb="3">
      <t>ショウドシマ</t>
    </rPh>
    <rPh sb="3" eb="5">
      <t>チュウオウ</t>
    </rPh>
    <rPh sb="5" eb="7">
      <t>コウトウ</t>
    </rPh>
    <rPh sb="7" eb="9">
      <t>ガッコウ</t>
    </rPh>
    <phoneticPr fontId="11"/>
  </si>
  <si>
    <t>（小中央）</t>
    <rPh sb="1" eb="2">
      <t>ショウ</t>
    </rPh>
    <rPh sb="2" eb="4">
      <t>チュウオウ</t>
    </rPh>
    <phoneticPr fontId="2"/>
  </si>
  <si>
    <t>志度高校</t>
    <rPh sb="0" eb="2">
      <t>シド</t>
    </rPh>
    <rPh sb="2" eb="4">
      <t>コウコウ</t>
    </rPh>
    <phoneticPr fontId="11"/>
  </si>
  <si>
    <t>（志度）</t>
    <rPh sb="1" eb="3">
      <t>シド</t>
    </rPh>
    <phoneticPr fontId="2"/>
  </si>
  <si>
    <t>志度</t>
    <rPh sb="0" eb="2">
      <t>シド</t>
    </rPh>
    <phoneticPr fontId="11"/>
  </si>
  <si>
    <t>丸亀</t>
    <rPh sb="0" eb="2">
      <t>マルガメ</t>
    </rPh>
    <phoneticPr fontId="13"/>
  </si>
  <si>
    <t>（丸亀）</t>
    <rPh sb="1" eb="3">
      <t>マルガメ</t>
    </rPh>
    <phoneticPr fontId="2"/>
  </si>
  <si>
    <t>大手前丸亀高等学校</t>
    <rPh sb="0" eb="3">
      <t>オオテマエ</t>
    </rPh>
    <rPh sb="3" eb="5">
      <t>マルガメ</t>
    </rPh>
    <rPh sb="5" eb="7">
      <t>コウトウ</t>
    </rPh>
    <phoneticPr fontId="13"/>
  </si>
  <si>
    <t>（大手丸）</t>
    <rPh sb="1" eb="3">
      <t>オオテ</t>
    </rPh>
    <rPh sb="3" eb="4">
      <t>マル</t>
    </rPh>
    <phoneticPr fontId="2"/>
  </si>
  <si>
    <t>大手前丸亀</t>
    <rPh sb="0" eb="3">
      <t>オオテマエ</t>
    </rPh>
    <rPh sb="3" eb="5">
      <t>マルガメ</t>
    </rPh>
    <phoneticPr fontId="13"/>
  </si>
  <si>
    <t>藤井高等学校</t>
    <rPh sb="0" eb="2">
      <t>フジイ</t>
    </rPh>
    <rPh sb="2" eb="4">
      <t>コウトウ</t>
    </rPh>
    <phoneticPr fontId="13"/>
  </si>
  <si>
    <t>（藤井）</t>
    <rPh sb="1" eb="3">
      <t>フジイ</t>
    </rPh>
    <phoneticPr fontId="2"/>
  </si>
  <si>
    <t>藤井</t>
    <rPh sb="0" eb="2">
      <t>フジイ</t>
    </rPh>
    <phoneticPr fontId="13"/>
  </si>
  <si>
    <t>多度津高等学校</t>
    <rPh sb="0" eb="3">
      <t>タドツ</t>
    </rPh>
    <rPh sb="3" eb="5">
      <t>コウトウ</t>
    </rPh>
    <phoneticPr fontId="13"/>
  </si>
  <si>
    <t>（多度津）</t>
    <rPh sb="1" eb="4">
      <t>タドツ</t>
    </rPh>
    <phoneticPr fontId="2"/>
  </si>
  <si>
    <t>多度津</t>
    <rPh sb="0" eb="3">
      <t>タドツ</t>
    </rPh>
    <phoneticPr fontId="13"/>
  </si>
  <si>
    <t>四国学院大学香川西高等学校</t>
    <rPh sb="0" eb="2">
      <t>シコク</t>
    </rPh>
    <rPh sb="2" eb="4">
      <t>ガクイン</t>
    </rPh>
    <rPh sb="4" eb="6">
      <t>ダイガク</t>
    </rPh>
    <rPh sb="6" eb="8">
      <t>カガワ</t>
    </rPh>
    <rPh sb="8" eb="9">
      <t>ニシ</t>
    </rPh>
    <phoneticPr fontId="13"/>
  </si>
  <si>
    <t>四学香川西</t>
    <rPh sb="0" eb="1">
      <t>ヨン</t>
    </rPh>
    <rPh sb="1" eb="2">
      <t>ガク</t>
    </rPh>
    <rPh sb="2" eb="4">
      <t>カガワ</t>
    </rPh>
    <rPh sb="4" eb="5">
      <t>ニシ</t>
    </rPh>
    <phoneticPr fontId="13"/>
  </si>
  <si>
    <t>（四香西）</t>
    <rPh sb="1" eb="2">
      <t>ヨン</t>
    </rPh>
    <rPh sb="2" eb="4">
      <t>コウザイ</t>
    </rPh>
    <phoneticPr fontId="2"/>
  </si>
  <si>
    <t>観音寺総合高等学校</t>
    <rPh sb="0" eb="3">
      <t>カンオンジ</t>
    </rPh>
    <rPh sb="3" eb="5">
      <t>ソウゴウ</t>
    </rPh>
    <rPh sb="5" eb="7">
      <t>コウトウ</t>
    </rPh>
    <phoneticPr fontId="13"/>
  </si>
  <si>
    <t>（観総合）</t>
    <rPh sb="1" eb="2">
      <t>カン</t>
    </rPh>
    <rPh sb="2" eb="4">
      <t>ソウゴウ</t>
    </rPh>
    <phoneticPr fontId="2"/>
  </si>
  <si>
    <t>観音寺総合</t>
    <rPh sb="0" eb="3">
      <t>カンオンジ</t>
    </rPh>
    <rPh sb="3" eb="5">
      <t>ソウゴウ</t>
    </rPh>
    <phoneticPr fontId="13"/>
  </si>
  <si>
    <t>聾学校</t>
    <rPh sb="0" eb="1">
      <t>ロウ</t>
    </rPh>
    <rPh sb="1" eb="3">
      <t>ガッコウ</t>
    </rPh>
    <phoneticPr fontId="13"/>
  </si>
  <si>
    <t>（聾）</t>
    <rPh sb="1" eb="2">
      <t>ロウ</t>
    </rPh>
    <phoneticPr fontId="2"/>
  </si>
  <si>
    <t>聾</t>
    <rPh sb="0" eb="1">
      <t>ロウ</t>
    </rPh>
    <phoneticPr fontId="13"/>
  </si>
  <si>
    <t>禅林学園高等学校</t>
    <rPh sb="0" eb="2">
      <t>ゼンリン</t>
    </rPh>
    <rPh sb="2" eb="4">
      <t>ガクエン</t>
    </rPh>
    <rPh sb="4" eb="6">
      <t>コウトウ</t>
    </rPh>
    <rPh sb="6" eb="8">
      <t>ガッコウ</t>
    </rPh>
    <phoneticPr fontId="13"/>
  </si>
  <si>
    <t>（禅林）</t>
    <rPh sb="1" eb="3">
      <t>ゼンリン</t>
    </rPh>
    <phoneticPr fontId="2"/>
  </si>
  <si>
    <t>星槎国際高等学校</t>
    <rPh sb="0" eb="2">
      <t>セイサ</t>
    </rPh>
    <rPh sb="2" eb="4">
      <t>コクサイ</t>
    </rPh>
    <rPh sb="4" eb="6">
      <t>コウトウ</t>
    </rPh>
    <rPh sb="6" eb="8">
      <t>ガッコウ</t>
    </rPh>
    <phoneticPr fontId="13"/>
  </si>
  <si>
    <t>（星槎）</t>
    <rPh sb="1" eb="3">
      <t>セイサ</t>
    </rPh>
    <phoneticPr fontId="2"/>
  </si>
  <si>
    <t>星槎</t>
    <rPh sb="0" eb="2">
      <t>セイサ</t>
    </rPh>
    <phoneticPr fontId="2"/>
  </si>
  <si>
    <t>禅林</t>
    <rPh sb="0" eb="2">
      <t>ゼンリン</t>
    </rPh>
    <phoneticPr fontId="13"/>
  </si>
  <si>
    <t>小豆島中央</t>
    <rPh sb="0" eb="3">
      <t>ショウドシマ</t>
    </rPh>
    <rPh sb="3" eb="5">
      <t>チュウオウ</t>
    </rPh>
    <phoneticPr fontId="11"/>
  </si>
  <si>
    <t>高松　太郎</t>
    <rPh sb="0" eb="1">
      <t>タカ</t>
    </rPh>
    <rPh sb="1" eb="2">
      <t>マツ</t>
    </rPh>
    <rPh sb="3" eb="5">
      <t>タロウ</t>
    </rPh>
    <phoneticPr fontId="2"/>
  </si>
  <si>
    <t>メ－ルアドレス　ay7682@kagawa-edu.jp　</t>
    <phoneticPr fontId="2"/>
  </si>
  <si>
    <t>100234568</t>
    <phoneticPr fontId="2"/>
  </si>
  <si>
    <t>100234569</t>
  </si>
  <si>
    <t>100234570</t>
  </si>
  <si>
    <t>100234571</t>
  </si>
  <si>
    <t>100234572</t>
  </si>
  <si>
    <t>100234573</t>
  </si>
  <si>
    <t>1000234567</t>
    <phoneticPr fontId="2"/>
  </si>
  <si>
    <t>鹿島朝日</t>
    <rPh sb="0" eb="2">
      <t>カシマ</t>
    </rPh>
    <rPh sb="2" eb="4">
      <t>アサヒ</t>
    </rPh>
    <phoneticPr fontId="2"/>
  </si>
  <si>
    <t>村上</t>
    <rPh sb="0" eb="2">
      <t>ムラカミ</t>
    </rPh>
    <phoneticPr fontId="2"/>
  </si>
  <si>
    <t>（村上）</t>
    <rPh sb="1" eb="3">
      <t>ムラカミ</t>
    </rPh>
    <phoneticPr fontId="2"/>
  </si>
  <si>
    <t>（鹿朝日）</t>
    <rPh sb="1" eb="2">
      <t>シカ</t>
    </rPh>
    <rPh sb="2" eb="4">
      <t>アサヒ</t>
    </rPh>
    <phoneticPr fontId="2"/>
  </si>
  <si>
    <t>飯野　馨</t>
    <rPh sb="0" eb="2">
      <t>イイノ</t>
    </rPh>
    <rPh sb="3" eb="4">
      <t>カオル</t>
    </rPh>
    <phoneticPr fontId="2"/>
  </si>
  <si>
    <t>※男子部の女子マネージャーは、
男子としてカウントすること。</t>
    <rPh sb="1" eb="3">
      <t>ダンシ</t>
    </rPh>
    <rPh sb="3" eb="4">
      <t>ブ</t>
    </rPh>
    <rPh sb="5" eb="7">
      <t>ジョシ</t>
    </rPh>
    <rPh sb="16" eb="18">
      <t>ダンシ</t>
    </rPh>
    <phoneticPr fontId="2"/>
  </si>
  <si>
    <t>男</t>
    <rPh sb="0" eb="1">
      <t>オトコ</t>
    </rPh>
    <phoneticPr fontId="2"/>
  </si>
  <si>
    <t>番号</t>
    <rPh sb="0" eb="2">
      <t>バンゴウ</t>
    </rPh>
    <phoneticPr fontId="2"/>
  </si>
  <si>
    <t>種目
番号</t>
    <phoneticPr fontId="2"/>
  </si>
  <si>
    <t>女</t>
    <rPh sb="0" eb="1">
      <t>オンナ</t>
    </rPh>
    <phoneticPr fontId="2"/>
  </si>
  <si>
    <t>女子</t>
    <rPh sb="0" eb="1">
      <t>ジョシ</t>
    </rPh>
    <phoneticPr fontId="2"/>
  </si>
  <si>
    <t>男子</t>
    <rPh sb="0" eb="2">
      <t>ダンシ</t>
    </rPh>
    <phoneticPr fontId="2"/>
  </si>
  <si>
    <t>ふりがな</t>
    <phoneticPr fontId="2"/>
  </si>
  <si>
    <t>○○　　○○</t>
    <phoneticPr fontId="2"/>
  </si>
  <si>
    <t>観音寺第一高等学校</t>
  </si>
  <si>
    <t>令和３年　　月　　日</t>
    <rPh sb="0" eb="2">
      <t>レイワ</t>
    </rPh>
    <rPh sb="3" eb="4">
      <t>ネン</t>
    </rPh>
    <rPh sb="6" eb="7">
      <t>ガツ</t>
    </rPh>
    <rPh sb="9" eb="10">
      <t>ヒ</t>
    </rPh>
    <phoneticPr fontId="2"/>
  </si>
  <si>
    <t>有資格者については、備考欄左側に○印を入力する。
同姓がいる場合は、
　　　　　　そのことがわかるように備考欄の右側に入力する。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53" eb="55">
      <t>ビコウ</t>
    </rPh>
    <rPh sb="55" eb="56">
      <t>ラン</t>
    </rPh>
    <rPh sb="57" eb="59">
      <t>ミギガワ</t>
    </rPh>
    <rPh sb="60" eb="62">
      <t>ニュウリョク</t>
    </rPh>
    <phoneticPr fontId="2"/>
  </si>
  <si>
    <t>　　　監督・コーチを含む学校長が認めた引率者全員を記入のこと。　　女子の運営希望は（　　）書きにして下さい。</t>
    <rPh sb="12" eb="15">
      <t>ガッコウチョウ</t>
    </rPh>
    <rPh sb="16" eb="17">
      <t>ミト</t>
    </rPh>
    <rPh sb="19" eb="22">
      <t>インソツシャ</t>
    </rPh>
    <rPh sb="22" eb="24">
      <t>ゼンイン</t>
    </rPh>
    <rPh sb="25" eb="27">
      <t>キニュウ</t>
    </rPh>
    <rPh sb="33" eb="35">
      <t>ジョシ</t>
    </rPh>
    <rPh sb="36" eb="38">
      <t>ウンエイ</t>
    </rPh>
    <rPh sb="38" eb="40">
      <t>キボウ</t>
    </rPh>
    <rPh sb="45" eb="46">
      <t>ガ</t>
    </rPh>
    <rPh sb="50" eb="51">
      <t>クダ</t>
    </rPh>
    <phoneticPr fontId="2"/>
  </si>
  <si>
    <t>　○○　○○　　　△△　△△　　（ □□　□□ ）</t>
    <phoneticPr fontId="2"/>
  </si>
  <si>
    <t>紙原稿で提出する場合は、必ず顧問会議で提出して下さい。</t>
    <rPh sb="0" eb="1">
      <t>カミ</t>
    </rPh>
    <rPh sb="1" eb="3">
      <t>ゲンコウ</t>
    </rPh>
    <rPh sb="4" eb="6">
      <t>テイシュツ</t>
    </rPh>
    <rPh sb="8" eb="10">
      <t>バアイ</t>
    </rPh>
    <rPh sb="12" eb="13">
      <t>カナラ</t>
    </rPh>
    <rPh sb="14" eb="16">
      <t>コモン</t>
    </rPh>
    <rPh sb="16" eb="18">
      <t>カイギ</t>
    </rPh>
    <rPh sb="19" eb="21">
      <t>テイシュツ</t>
    </rPh>
    <rPh sb="23" eb="24">
      <t>クダ</t>
    </rPh>
    <phoneticPr fontId="2"/>
  </si>
  <si>
    <t>プログラム用メンバー表の提出は、なるべくメールでの返信をお願いします。</t>
    <rPh sb="5" eb="6">
      <t>ヨウ</t>
    </rPh>
    <rPh sb="10" eb="11">
      <t>ヒョウ</t>
    </rPh>
    <rPh sb="12" eb="14">
      <t>テイシュツ</t>
    </rPh>
    <rPh sb="25" eb="27">
      <t>ヘンシン</t>
    </rPh>
    <rPh sb="29" eb="30">
      <t>ネガ</t>
    </rPh>
    <phoneticPr fontId="2"/>
  </si>
  <si>
    <t>氏</t>
    <rPh sb="0" eb="1">
      <t>シ</t>
    </rPh>
    <phoneticPr fontId="2"/>
  </si>
  <si>
    <t>名</t>
    <rPh sb="0" eb="1">
      <t>メイ</t>
    </rPh>
    <phoneticPr fontId="2"/>
  </si>
  <si>
    <t>区　　　　　別</t>
    <rPh sb="0" eb="1">
      <t>ク</t>
    </rPh>
    <rPh sb="6" eb="7">
      <t>ベツ</t>
    </rPh>
    <phoneticPr fontId="2"/>
  </si>
  <si>
    <t>　氏　　　　　　名</t>
    <rPh sb="1" eb="2">
      <t>シ</t>
    </rPh>
    <rPh sb="8" eb="9">
      <t>メイ</t>
    </rPh>
    <phoneticPr fontId="2"/>
  </si>
  <si>
    <r>
      <t>団体戦　　　　　　　　　参　 加　　　　　　　　人　 数　　　　　　　　</t>
    </r>
    <r>
      <rPr>
        <sz val="9"/>
        <rFont val="ＭＳ Ｐゴシック"/>
        <family val="3"/>
        <charset val="128"/>
      </rPr>
      <t>（ﾏﾈｰ
ｼﾞｬｰ含）</t>
    </r>
    <rPh sb="0" eb="3">
      <t>ダンタイセン</t>
    </rPh>
    <rPh sb="12" eb="13">
      <t>サン</t>
    </rPh>
    <rPh sb="15" eb="16">
      <t>カ</t>
    </rPh>
    <rPh sb="24" eb="25">
      <t>ニン</t>
    </rPh>
    <rPh sb="27" eb="28">
      <t>スウ</t>
    </rPh>
    <rPh sb="45" eb="46">
      <t>フク</t>
    </rPh>
    <phoneticPr fontId="2"/>
  </si>
  <si>
    <t>　※男子部の女子マネージャーは、
　　 男子として数えてください。</t>
    <rPh sb="2" eb="4">
      <t>ダンシ</t>
    </rPh>
    <rPh sb="4" eb="5">
      <t>ブ</t>
    </rPh>
    <rPh sb="6" eb="8">
      <t>ジョシ</t>
    </rPh>
    <rPh sb="20" eb="22">
      <t>ダンシ</t>
    </rPh>
    <rPh sb="25" eb="26">
      <t>カゾ</t>
    </rPh>
    <phoneticPr fontId="2"/>
  </si>
  <si>
    <r>
      <t>引率者名　</t>
    </r>
    <r>
      <rPr>
        <b/>
        <sz val="12"/>
        <color rgb="FFFF0000"/>
        <rFont val="ＭＳ Ｐゴシック"/>
        <family val="3"/>
        <charset val="128"/>
      </rPr>
      <t>全員記入</t>
    </r>
    <rPh sb="0" eb="3">
      <t>インソツシャ</t>
    </rPh>
    <rPh sb="3" eb="4">
      <t>ナ</t>
    </rPh>
    <rPh sb="5" eb="7">
      <t>ゼンイン</t>
    </rPh>
    <rPh sb="7" eb="9">
      <t>キニュウ</t>
    </rPh>
    <phoneticPr fontId="2"/>
  </si>
  <si>
    <t>有資格者については、備考欄左側に○印を入力する。
同姓がいる場合は、そのことがわかるように備考欄の
右側に「同姓」と入力する。</t>
    <rPh sb="10" eb="12">
      <t>ビコウ</t>
    </rPh>
    <rPh sb="12" eb="13">
      <t>ラン</t>
    </rPh>
    <rPh sb="13" eb="14">
      <t>ヒダリ</t>
    </rPh>
    <rPh sb="14" eb="15">
      <t>ガワ</t>
    </rPh>
    <rPh sb="17" eb="18">
      <t>シルシ</t>
    </rPh>
    <rPh sb="19" eb="21">
      <t>ニュウリョク</t>
    </rPh>
    <rPh sb="52" eb="53">
      <t>ガワ</t>
    </rPh>
    <rPh sb="55" eb="57">
      <t>ドウセイ</t>
    </rPh>
    <rPh sb="59" eb="61">
      <t>ニュウリョク</t>
    </rPh>
    <phoneticPr fontId="2"/>
  </si>
  <si>
    <t>種目
番号</t>
    <phoneticPr fontId="2"/>
  </si>
  <si>
    <t>高体連
番号</t>
    <rPh sb="0" eb="2">
      <t>コウタイレン</t>
    </rPh>
    <rPh sb="4" eb="6">
      <t>バンゴウ</t>
    </rPh>
    <phoneticPr fontId="2"/>
  </si>
  <si>
    <t>坂出商業　飯野まで</t>
    <rPh sb="0" eb="2">
      <t>サカイデ</t>
    </rPh>
    <rPh sb="2" eb="4">
      <t>ショウギョウ</t>
    </rPh>
    <rPh sb="5" eb="7">
      <t>イイノ</t>
    </rPh>
    <phoneticPr fontId="2"/>
  </si>
  <si>
    <t>令和３年度　第６１回香川県高等学校新人（選抜）バドミントン競技大会　参加申込書</t>
    <rPh sb="0" eb="2">
      <t>レイワ</t>
    </rPh>
    <rPh sb="3" eb="5">
      <t>ネンド</t>
    </rPh>
    <rPh sb="6" eb="7">
      <t>ダイ</t>
    </rPh>
    <rPh sb="9" eb="10">
      <t>カイ</t>
    </rPh>
    <rPh sb="10" eb="13">
      <t>カガワケン</t>
    </rPh>
    <rPh sb="13" eb="15">
      <t>コウトウ</t>
    </rPh>
    <rPh sb="15" eb="17">
      <t>ガッコウ</t>
    </rPh>
    <rPh sb="17" eb="19">
      <t>シンジン</t>
    </rPh>
    <rPh sb="20" eb="22">
      <t>センバツ</t>
    </rPh>
    <rPh sb="29" eb="31">
      <t>キョウギ</t>
    </rPh>
    <rPh sb="31" eb="33">
      <t>タイカイ</t>
    </rPh>
    <rPh sb="34" eb="36">
      <t>サンカ</t>
    </rPh>
    <rPh sb="36" eb="39">
      <t>モウシコミショ</t>
    </rPh>
    <phoneticPr fontId="2"/>
  </si>
  <si>
    <t>坂出　商子</t>
    <rPh sb="0" eb="2">
      <t>サカイデ</t>
    </rPh>
    <rPh sb="3" eb="4">
      <t>ショウ</t>
    </rPh>
    <rPh sb="4" eb="5">
      <t>コ</t>
    </rPh>
    <phoneticPr fontId="2"/>
  </si>
  <si>
    <t>坂出商業</t>
    <rPh sb="0" eb="2">
      <t>サカイデ</t>
    </rPh>
    <rPh sb="2" eb="4">
      <t>ショウギョウ</t>
    </rPh>
    <phoneticPr fontId="2"/>
  </si>
  <si>
    <t>大橋　一郎</t>
    <rPh sb="0" eb="2">
      <t>オオハシ</t>
    </rPh>
    <rPh sb="3" eb="5">
      <t>イチロウ</t>
    </rPh>
    <phoneticPr fontId="2"/>
  </si>
  <si>
    <t>　　外部指導者</t>
    <rPh sb="2" eb="4">
      <t>ガイブ</t>
    </rPh>
    <rPh sb="4" eb="7">
      <t>シドウシャ</t>
    </rPh>
    <phoneticPr fontId="2"/>
  </si>
  <si>
    <t>　　監督・コーチを含む学校長が認めた引率者全員を記入のこと。　女子の運営希望は （　　） 書きにして下さい。</t>
    <phoneticPr fontId="2"/>
  </si>
  <si>
    <t>　　外部指導者は当該校校長が認めた者に限ります。　外部指導者は生徒引率はできません。</t>
    <rPh sb="19" eb="20">
      <t>カギ</t>
    </rPh>
    <rPh sb="25" eb="27">
      <t>ガイブ</t>
    </rPh>
    <rPh sb="27" eb="30">
      <t>シドウシャ</t>
    </rPh>
    <rPh sb="31" eb="33">
      <t>セイト</t>
    </rPh>
    <phoneticPr fontId="2"/>
  </si>
  <si>
    <t>　　監督・コーチを含む学校長が認めた引率者全員を記入のこと。　男子の運営希望は （　　） 書きにして下さい。</t>
    <rPh sb="31" eb="32">
      <t>ダン</t>
    </rPh>
    <phoneticPr fontId="2"/>
  </si>
  <si>
    <t>部活動指導員</t>
    <rPh sb="0" eb="6">
      <t>ブカツドウシドウイン</t>
    </rPh>
    <phoneticPr fontId="2"/>
  </si>
</sst>
</file>

<file path=xl/styles.xml><?xml version="1.0" encoding="utf-8"?>
<styleSheet xmlns="http://schemas.openxmlformats.org/spreadsheetml/2006/main">
  <numFmts count="1">
    <numFmt numFmtId="176" formatCode="#"/>
  </numFmts>
  <fonts count="28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18"/>
      <name val="ＭＳ Ｐゴシック"/>
      <family val="3"/>
      <charset val="128"/>
    </font>
    <font>
      <sz val="22"/>
      <name val="ＭＳ Ｐゴシック"/>
      <family val="3"/>
      <charset val="128"/>
    </font>
    <font>
      <sz val="12"/>
      <name val="ＭＳ ゴシック"/>
      <family val="3"/>
      <charset val="128"/>
    </font>
    <font>
      <sz val="11"/>
      <color indexed="17"/>
      <name val="ＭＳ Ｐゴシック"/>
      <family val="3"/>
      <charset val="128"/>
    </font>
    <font>
      <sz val="9"/>
      <name val="ＭＳ Ｐゴシック"/>
      <family val="3"/>
      <charset val="128"/>
    </font>
    <font>
      <sz val="26"/>
      <name val="ＭＳ Ｐゴシック"/>
      <family val="3"/>
      <charset val="128"/>
    </font>
    <font>
      <b/>
      <sz val="12"/>
      <color indexed="81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22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sz val="20"/>
      <name val="ＭＳ Ｐゴシック"/>
      <family val="3"/>
      <charset val="128"/>
    </font>
    <font>
      <sz val="24"/>
      <name val="ＭＳ Ｐゴシック"/>
      <family val="3"/>
      <charset val="128"/>
    </font>
    <font>
      <b/>
      <sz val="10"/>
      <color indexed="81"/>
      <name val="ＭＳ Ｐゴシック"/>
      <family val="3"/>
      <charset val="128"/>
    </font>
    <font>
      <b/>
      <sz val="11"/>
      <color indexed="81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b/>
      <sz val="14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1" tint="0.499984740745262"/>
        <bgColor indexed="64"/>
      </patternFill>
    </fill>
  </fills>
  <borders count="131"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dotted">
        <color indexed="64"/>
      </bottom>
      <diagonal/>
    </border>
    <border>
      <left style="hair">
        <color indexed="64"/>
      </left>
      <right style="thin">
        <color indexed="64"/>
      </right>
      <top/>
      <bottom style="dotted">
        <color indexed="64"/>
      </bottom>
      <diagonal/>
    </border>
    <border>
      <left style="hair">
        <color indexed="64"/>
      </left>
      <right style="medium">
        <color indexed="64"/>
      </right>
      <top/>
      <bottom style="dotted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/>
      <top/>
      <bottom style="medium">
        <color indexed="64"/>
      </bottom>
      <diagonal/>
    </border>
    <border>
      <left/>
      <right style="dotted">
        <color indexed="64"/>
      </right>
      <top/>
      <bottom style="thin">
        <color indexed="64"/>
      </bottom>
      <diagonal/>
    </border>
    <border>
      <left/>
      <right style="dotted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thick">
        <color indexed="64"/>
      </bottom>
      <diagonal/>
    </border>
    <border>
      <left style="hair">
        <color indexed="64"/>
      </left>
      <right style="thin">
        <color indexed="64"/>
      </right>
      <top style="dotted">
        <color indexed="64"/>
      </top>
      <bottom style="thick">
        <color indexed="64"/>
      </bottom>
      <diagonal/>
    </border>
    <border>
      <left style="thin">
        <color indexed="64"/>
      </left>
      <right style="hair">
        <color indexed="64"/>
      </right>
      <top/>
      <bottom style="thick">
        <color indexed="64"/>
      </bottom>
      <diagonal/>
    </border>
    <border>
      <left style="hair">
        <color indexed="64"/>
      </left>
      <right style="medium">
        <color indexed="64"/>
      </right>
      <top/>
      <bottom style="thick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548">
    <xf numFmtId="0" fontId="0" fillId="0" borderId="0" xfId="0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left"/>
    </xf>
    <xf numFmtId="0" fontId="5" fillId="0" borderId="0" xfId="0" applyFont="1" applyAlignment="1">
      <alignment horizontal="left" vertical="top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top"/>
    </xf>
    <xf numFmtId="0" fontId="5" fillId="0" borderId="0" xfId="0" applyFont="1" applyBorder="1" applyAlignment="1">
      <alignment horizontal="center" vertical="center"/>
    </xf>
    <xf numFmtId="0" fontId="5" fillId="0" borderId="1" xfId="0" applyFont="1" applyBorder="1" applyAlignment="1">
      <alignment horizontal="right"/>
    </xf>
    <xf numFmtId="0" fontId="5" fillId="0" borderId="2" xfId="0" applyFont="1" applyBorder="1" applyAlignment="1">
      <alignment horizontal="right"/>
    </xf>
    <xf numFmtId="0" fontId="7" fillId="0" borderId="0" xfId="0" applyFont="1" applyBorder="1" applyAlignment="1">
      <alignment vertical="center" shrinkToFit="1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176" fontId="0" fillId="0" borderId="0" xfId="0" applyNumberFormat="1" applyAlignment="1"/>
    <xf numFmtId="176" fontId="7" fillId="0" borderId="0" xfId="0" applyNumberFormat="1" applyFont="1" applyAlignment="1">
      <alignment horizontal="center" vertical="center"/>
    </xf>
    <xf numFmtId="176" fontId="0" fillId="0" borderId="0" xfId="0" applyNumberFormat="1" applyAlignment="1">
      <alignment horizontal="center" vertical="center"/>
    </xf>
    <xf numFmtId="176" fontId="0" fillId="0" borderId="0" xfId="0" applyNumberFormat="1" applyAlignment="1">
      <alignment horizontal="center" vertical="center" shrinkToFit="1"/>
    </xf>
    <xf numFmtId="176" fontId="0" fillId="0" borderId="0" xfId="0" applyNumberFormat="1" applyFill="1" applyAlignment="1"/>
    <xf numFmtId="176" fontId="0" fillId="2" borderId="0" xfId="0" applyNumberFormat="1" applyFill="1" applyAlignment="1"/>
    <xf numFmtId="176" fontId="12" fillId="2" borderId="0" xfId="0" applyNumberFormat="1" applyFont="1" applyFill="1" applyAlignment="1">
      <alignment horizontal="center" vertical="center"/>
    </xf>
    <xf numFmtId="176" fontId="7" fillId="2" borderId="0" xfId="0" applyNumberFormat="1" applyFont="1" applyFill="1" applyAlignment="1">
      <alignment horizontal="center" vertical="center"/>
    </xf>
    <xf numFmtId="176" fontId="0" fillId="2" borderId="0" xfId="0" applyNumberFormat="1" applyFill="1" applyAlignment="1">
      <alignment horizontal="center" vertical="center" shrinkToFit="1"/>
    </xf>
    <xf numFmtId="176" fontId="0" fillId="0" borderId="0" xfId="0" applyNumberFormat="1" applyFill="1" applyAlignment="1">
      <alignment horizontal="center" vertical="center" shrinkToFit="1"/>
    </xf>
    <xf numFmtId="176" fontId="0" fillId="3" borderId="0" xfId="0" applyNumberFormat="1" applyFill="1" applyAlignment="1"/>
    <xf numFmtId="176" fontId="12" fillId="3" borderId="0" xfId="0" applyNumberFormat="1" applyFont="1" applyFill="1" applyAlignment="1">
      <alignment horizontal="center" vertical="center"/>
    </xf>
    <xf numFmtId="176" fontId="7" fillId="3" borderId="0" xfId="0" applyNumberFormat="1" applyFont="1" applyFill="1" applyAlignment="1">
      <alignment horizontal="center" vertical="center"/>
    </xf>
    <xf numFmtId="176" fontId="0" fillId="3" borderId="0" xfId="0" applyNumberFormat="1" applyFill="1" applyAlignment="1">
      <alignment horizontal="center" vertical="center" shrinkToFit="1"/>
    </xf>
    <xf numFmtId="176" fontId="0" fillId="0" borderId="0" xfId="0" applyNumberFormat="1" applyAlignment="1">
      <alignment horizontal="center"/>
    </xf>
    <xf numFmtId="176" fontId="12" fillId="0" borderId="0" xfId="0" applyNumberFormat="1" applyFont="1" applyAlignment="1">
      <alignment horizontal="center" vertical="center"/>
    </xf>
    <xf numFmtId="176" fontId="12" fillId="0" borderId="0" xfId="0" applyNumberFormat="1" applyFont="1" applyAlignment="1">
      <alignment horizontal="distributed" vertical="center" justifyLastLine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16" xfId="0" applyFont="1" applyBorder="1" applyAlignment="1">
      <alignment horizontal="center" vertical="center" wrapText="1"/>
    </xf>
    <xf numFmtId="0" fontId="6" fillId="0" borderId="17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/>
    </xf>
    <xf numFmtId="0" fontId="5" fillId="0" borderId="19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20" xfId="0" quotePrefix="1" applyFont="1" applyBorder="1" applyAlignment="1">
      <alignment vertical="center"/>
    </xf>
    <xf numFmtId="0" fontId="5" fillId="0" borderId="22" xfId="0" quotePrefix="1" applyFont="1" applyBorder="1" applyAlignment="1">
      <alignment vertical="center"/>
    </xf>
    <xf numFmtId="0" fontId="5" fillId="0" borderId="23" xfId="0" applyFont="1" applyBorder="1" applyAlignment="1">
      <alignment horizontal="center" vertical="center"/>
    </xf>
    <xf numFmtId="0" fontId="0" fillId="0" borderId="24" xfId="0" applyFont="1" applyBorder="1" applyAlignment="1">
      <alignment horizontal="center" vertical="center" shrinkToFit="1"/>
    </xf>
    <xf numFmtId="0" fontId="5" fillId="0" borderId="22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horizontal="center" vertical="center"/>
    </xf>
    <xf numFmtId="0" fontId="5" fillId="0" borderId="0" xfId="0" quotePrefix="1" applyFont="1" applyBorder="1" applyAlignment="1">
      <alignment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 wrapText="1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 wrapText="1"/>
    </xf>
    <xf numFmtId="0" fontId="6" fillId="0" borderId="32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 wrapText="1"/>
    </xf>
    <xf numFmtId="0" fontId="6" fillId="0" borderId="38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horizontal="center" vertical="center"/>
    </xf>
    <xf numFmtId="0" fontId="5" fillId="0" borderId="16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12" fillId="0" borderId="0" xfId="0" applyFont="1" applyBorder="1" applyAlignment="1">
      <alignment horizontal="left" vertical="center" wrapText="1"/>
    </xf>
    <xf numFmtId="0" fontId="5" fillId="0" borderId="47" xfId="0" applyFont="1" applyBorder="1" applyAlignment="1">
      <alignment vertical="center"/>
    </xf>
    <xf numFmtId="0" fontId="5" fillId="0" borderId="48" xfId="0" applyFont="1" applyBorder="1" applyAlignment="1">
      <alignment vertical="center"/>
    </xf>
    <xf numFmtId="0" fontId="5" fillId="0" borderId="49" xfId="0" quotePrefix="1" applyFont="1" applyBorder="1" applyAlignment="1">
      <alignment horizontal="center" vertical="center"/>
    </xf>
    <xf numFmtId="0" fontId="5" fillId="0" borderId="33" xfId="0" applyFont="1" applyBorder="1" applyAlignment="1">
      <alignment vertical="center"/>
    </xf>
    <xf numFmtId="0" fontId="5" fillId="0" borderId="19" xfId="0" quotePrefix="1" applyFont="1" applyBorder="1" applyAlignment="1">
      <alignment vertical="center"/>
    </xf>
    <xf numFmtId="0" fontId="5" fillId="0" borderId="50" xfId="0" quotePrefix="1" applyFont="1" applyBorder="1" applyAlignment="1">
      <alignment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3" xfId="0" applyFont="1" applyBorder="1" applyAlignment="1">
      <alignment horizontal="center" vertical="center"/>
    </xf>
    <xf numFmtId="0" fontId="5" fillId="0" borderId="54" xfId="0" applyFont="1" applyBorder="1" applyAlignment="1">
      <alignment vertical="center"/>
    </xf>
    <xf numFmtId="0" fontId="0" fillId="0" borderId="0" xfId="0" applyAlignment="1">
      <alignment vertical="center"/>
    </xf>
    <xf numFmtId="0" fontId="19" fillId="0" borderId="0" xfId="0" quotePrefix="1" applyFont="1" applyFill="1" applyBorder="1" applyAlignment="1">
      <alignment vertical="top"/>
    </xf>
    <xf numFmtId="0" fontId="19" fillId="0" borderId="0" xfId="0" applyFont="1" applyFill="1" applyBorder="1" applyAlignment="1">
      <alignment vertical="top"/>
    </xf>
    <xf numFmtId="0" fontId="0" fillId="0" borderId="55" xfId="0" applyBorder="1" applyAlignment="1">
      <alignment horizontal="center" vertical="center"/>
    </xf>
    <xf numFmtId="0" fontId="0" fillId="0" borderId="55" xfId="0" applyFont="1" applyBorder="1" applyAlignment="1">
      <alignment horizontal="center" vertical="center" shrinkToFit="1"/>
    </xf>
    <xf numFmtId="0" fontId="6" fillId="0" borderId="56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7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23" xfId="0" applyFont="1" applyBorder="1" applyAlignment="1">
      <alignment horizontal="center" vertical="center" shrinkToFit="1"/>
    </xf>
    <xf numFmtId="0" fontId="6" fillId="0" borderId="58" xfId="0" applyFont="1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0" fillId="0" borderId="59" xfId="0" applyBorder="1" applyAlignment="1">
      <alignment horizontal="center" vertical="distributed" textRotation="255" justifyLastLine="1"/>
    </xf>
    <xf numFmtId="0" fontId="2" fillId="0" borderId="59" xfId="0" applyFont="1" applyBorder="1" applyAlignment="1">
      <alignment horizontal="center" vertical="center" wrapText="1" shrinkToFit="1"/>
    </xf>
    <xf numFmtId="0" fontId="0" fillId="0" borderId="59" xfId="0" applyBorder="1" applyAlignment="1">
      <alignment horizontal="centerContinuous" vertical="center"/>
    </xf>
    <xf numFmtId="0" fontId="0" fillId="0" borderId="59" xfId="0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0" fillId="0" borderId="59" xfId="0" applyBorder="1" applyAlignment="1">
      <alignment horizontal="center" vertical="center" justifyLastLine="1"/>
    </xf>
    <xf numFmtId="0" fontId="0" fillId="0" borderId="59" xfId="0" applyBorder="1" applyAlignment="1">
      <alignment horizontal="distributed" vertical="center" justifyLastLine="1"/>
    </xf>
    <xf numFmtId="0" fontId="0" fillId="0" borderId="0" xfId="0" applyBorder="1" applyAlignment="1">
      <alignment horizontal="center" vertical="distributed" textRotation="255" justifyLastLine="1"/>
    </xf>
    <xf numFmtId="0" fontId="2" fillId="0" borderId="0" xfId="0" applyFont="1" applyBorder="1" applyAlignment="1">
      <alignment horizontal="center" vertical="center" wrapText="1" shrinkToFit="1"/>
    </xf>
    <xf numFmtId="0" fontId="0" fillId="0" borderId="0" xfId="0" applyBorder="1" applyAlignment="1">
      <alignment horizontal="centerContinuous" vertical="center"/>
    </xf>
    <xf numFmtId="0" fontId="0" fillId="0" borderId="0" xfId="0" applyBorder="1" applyAlignment="1">
      <alignment horizontal="center" vertical="center"/>
    </xf>
    <xf numFmtId="0" fontId="0" fillId="0" borderId="0" xfId="0" applyBorder="1" applyAlignment="1">
      <alignment horizontal="center" vertical="center" justifyLastLine="1"/>
    </xf>
    <xf numFmtId="0" fontId="0" fillId="0" borderId="0" xfId="0" applyBorder="1" applyAlignment="1">
      <alignment horizontal="distributed" vertical="center" justifyLastLine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distributed" vertical="center" justifyLastLine="1"/>
    </xf>
    <xf numFmtId="0" fontId="6" fillId="0" borderId="0" xfId="0" applyFont="1" applyAlignment="1">
      <alignment horizontal="center" vertical="center"/>
    </xf>
    <xf numFmtId="0" fontId="3" fillId="0" borderId="0" xfId="0" applyFont="1" applyAlignment="1">
      <alignment horizontal="distributed" vertical="center" justifyLastLine="1"/>
    </xf>
    <xf numFmtId="0" fontId="12" fillId="0" borderId="55" xfId="0" applyFont="1" applyBorder="1" applyAlignment="1">
      <alignment horizontal="distributed" vertical="center"/>
    </xf>
    <xf numFmtId="0" fontId="12" fillId="0" borderId="7" xfId="0" applyFont="1" applyBorder="1" applyAlignment="1">
      <alignment horizontal="distributed" vertical="center" shrinkToFit="1"/>
    </xf>
    <xf numFmtId="0" fontId="0" fillId="0" borderId="7" xfId="0" applyBorder="1" applyAlignment="1">
      <alignment horizontal="distributed" vertical="center" shrinkToFit="1"/>
    </xf>
    <xf numFmtId="0" fontId="15" fillId="0" borderId="0" xfId="0" applyFont="1" applyAlignment="1">
      <alignment vertical="center"/>
    </xf>
    <xf numFmtId="0" fontId="0" fillId="0" borderId="23" xfId="0" applyBorder="1" applyAlignment="1">
      <alignment horizontal="distributed" vertical="center" shrinkToFi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13" xfId="0" applyFont="1" applyBorder="1" applyAlignment="1" applyProtection="1">
      <alignment horizontal="center" vertical="center" shrinkToFit="1"/>
      <protection locked="0"/>
    </xf>
    <xf numFmtId="0" fontId="5" fillId="0" borderId="18" xfId="0" applyFont="1" applyBorder="1" applyAlignment="1" applyProtection="1">
      <alignment horizontal="center" vertical="center" shrinkToFit="1"/>
      <protection locked="0"/>
    </xf>
    <xf numFmtId="0" fontId="6" fillId="0" borderId="13" xfId="0" applyFont="1" applyBorder="1" applyAlignment="1" applyProtection="1">
      <alignment horizontal="center" vertical="center" wrapText="1"/>
      <protection locked="0"/>
    </xf>
    <xf numFmtId="0" fontId="6" fillId="0" borderId="24" xfId="0" applyFont="1" applyBorder="1" applyAlignment="1" applyProtection="1">
      <alignment horizontal="center" vertical="center"/>
      <protection locked="0"/>
    </xf>
    <xf numFmtId="0" fontId="6" fillId="0" borderId="14" xfId="0" applyFont="1" applyBorder="1" applyAlignment="1" applyProtection="1">
      <alignment horizontal="center" vertical="center" wrapText="1"/>
      <protection locked="0"/>
    </xf>
    <xf numFmtId="0" fontId="5" fillId="0" borderId="25" xfId="0" applyFont="1" applyBorder="1" applyAlignment="1" applyProtection="1">
      <alignment horizontal="center" vertical="center" shrinkToFit="1"/>
      <protection locked="0"/>
    </xf>
    <xf numFmtId="0" fontId="5" fillId="0" borderId="41" xfId="0" applyFont="1" applyBorder="1" applyAlignment="1" applyProtection="1">
      <alignment horizontal="center" vertical="center" shrinkToFit="1"/>
      <protection locked="0"/>
    </xf>
    <xf numFmtId="0" fontId="6" fillId="0" borderId="25" xfId="0" applyFont="1" applyBorder="1" applyAlignment="1" applyProtection="1">
      <alignment horizontal="center" vertical="center" wrapText="1"/>
      <protection locked="0"/>
    </xf>
    <xf numFmtId="0" fontId="6" fillId="0" borderId="26" xfId="0" applyFont="1" applyBorder="1" applyAlignment="1" applyProtection="1">
      <alignment horizontal="center" vertical="center"/>
      <protection locked="0"/>
    </xf>
    <xf numFmtId="0" fontId="5" fillId="0" borderId="51" xfId="0" applyFont="1" applyBorder="1" applyAlignment="1" applyProtection="1">
      <alignment horizontal="center" vertical="center" shrinkToFit="1"/>
      <protection locked="0"/>
    </xf>
    <xf numFmtId="0" fontId="5" fillId="0" borderId="52" xfId="0" applyFont="1" applyBorder="1" applyAlignment="1" applyProtection="1">
      <alignment horizontal="center" vertical="center" shrinkToFit="1"/>
      <protection locked="0"/>
    </xf>
    <xf numFmtId="0" fontId="6" fillId="0" borderId="37" xfId="0" applyFont="1" applyBorder="1" applyAlignment="1" applyProtection="1">
      <alignment horizontal="center" vertical="center" wrapText="1"/>
      <protection locked="0"/>
    </xf>
    <xf numFmtId="0" fontId="6" fillId="0" borderId="38" xfId="0" applyFont="1" applyBorder="1" applyAlignment="1" applyProtection="1">
      <alignment horizontal="center" vertical="center"/>
      <protection locked="0"/>
    </xf>
    <xf numFmtId="0" fontId="5" fillId="0" borderId="15" xfId="0" applyFont="1" applyBorder="1" applyAlignment="1" applyProtection="1">
      <alignment horizontal="center" vertical="center" shrinkToFit="1"/>
      <protection locked="0"/>
    </xf>
    <xf numFmtId="0" fontId="5" fillId="0" borderId="42" xfId="0" applyFont="1" applyBorder="1" applyAlignment="1" applyProtection="1">
      <alignment horizontal="center" vertical="center" shrinkToFit="1"/>
      <protection locked="0"/>
    </xf>
    <xf numFmtId="0" fontId="6" fillId="0" borderId="15" xfId="0" applyFont="1" applyBorder="1" applyAlignment="1" applyProtection="1">
      <alignment horizontal="center" vertical="center" wrapText="1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5" fillId="0" borderId="16" xfId="0" applyFont="1" applyBorder="1" applyAlignment="1" applyProtection="1">
      <alignment horizontal="center" vertical="center" shrinkToFit="1"/>
      <protection locked="0"/>
    </xf>
    <xf numFmtId="0" fontId="5" fillId="0" borderId="43" xfId="0" applyFont="1" applyBorder="1" applyAlignment="1" applyProtection="1">
      <alignment horizontal="center" vertical="center" shrinkToFit="1"/>
      <protection locked="0"/>
    </xf>
    <xf numFmtId="0" fontId="6" fillId="0" borderId="16" xfId="0" applyFont="1" applyBorder="1" applyAlignment="1" applyProtection="1">
      <alignment horizontal="center" vertical="center" wrapText="1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17" xfId="0" applyFont="1" applyBorder="1" applyAlignment="1" applyProtection="1">
      <alignment horizontal="center" vertical="center" wrapText="1"/>
      <protection locked="0"/>
    </xf>
    <xf numFmtId="0" fontId="6" fillId="0" borderId="30" xfId="0" applyFont="1" applyBorder="1" applyAlignment="1" applyProtection="1">
      <alignment horizontal="center" vertical="center"/>
      <protection locked="0"/>
    </xf>
    <xf numFmtId="0" fontId="6" fillId="0" borderId="27" xfId="0" applyFont="1" applyBorder="1" applyAlignment="1" applyProtection="1">
      <alignment horizontal="center" vertical="center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6" fillId="0" borderId="53" xfId="0" applyFont="1" applyBorder="1" applyAlignment="1" applyProtection="1">
      <alignment horizontal="center" vertical="center"/>
      <protection locked="0"/>
    </xf>
    <xf numFmtId="0" fontId="5" fillId="0" borderId="44" xfId="0" applyFont="1" applyBorder="1" applyAlignment="1" applyProtection="1">
      <alignment horizontal="center" vertical="center" shrinkToFit="1"/>
      <protection locked="0"/>
    </xf>
    <xf numFmtId="0" fontId="5" fillId="0" borderId="45" xfId="0" applyFont="1" applyBorder="1" applyAlignment="1" applyProtection="1">
      <alignment horizontal="center" vertical="center" shrinkToFit="1"/>
      <protection locked="0"/>
    </xf>
    <xf numFmtId="0" fontId="6" fillId="0" borderId="31" xfId="0" applyFont="1" applyBorder="1" applyAlignment="1" applyProtection="1">
      <alignment horizontal="center" vertical="center" wrapText="1"/>
      <protection locked="0"/>
    </xf>
    <xf numFmtId="0" fontId="6" fillId="0" borderId="32" xfId="0" applyFont="1" applyBorder="1" applyAlignment="1" applyProtection="1">
      <alignment horizontal="center" vertical="center"/>
      <protection locked="0"/>
    </xf>
    <xf numFmtId="0" fontId="5" fillId="0" borderId="17" xfId="0" applyFont="1" applyBorder="1" applyAlignment="1" applyProtection="1">
      <alignment horizontal="center" vertical="center" shrinkToFit="1"/>
      <protection locked="0"/>
    </xf>
    <xf numFmtId="0" fontId="5" fillId="0" borderId="63" xfId="0" applyFont="1" applyBorder="1" applyAlignment="1" applyProtection="1">
      <alignment horizontal="center" vertical="center" shrinkToFit="1"/>
      <protection locked="0"/>
    </xf>
    <xf numFmtId="0" fontId="6" fillId="0" borderId="36" xfId="0" applyFont="1" applyBorder="1" applyAlignment="1" applyProtection="1">
      <alignment horizontal="center" vertical="center"/>
      <protection locked="0"/>
    </xf>
    <xf numFmtId="0" fontId="5" fillId="0" borderId="47" xfId="0" applyFont="1" applyBorder="1" applyAlignment="1" applyProtection="1">
      <alignment horizontal="center" vertical="center"/>
      <protection locked="0"/>
    </xf>
    <xf numFmtId="49" fontId="10" fillId="0" borderId="64" xfId="0" quotePrefix="1" applyNumberFormat="1" applyFont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10" fillId="0" borderId="65" xfId="0" applyNumberFormat="1" applyFont="1" applyBorder="1" applyAlignment="1">
      <alignment vertical="center" shrinkToFit="1"/>
    </xf>
    <xf numFmtId="49" fontId="10" fillId="0" borderId="64" xfId="0" applyNumberFormat="1" applyFont="1" applyBorder="1" applyAlignment="1">
      <alignment horizontal="center" vertical="center" shrinkToFit="1"/>
    </xf>
    <xf numFmtId="49" fontId="5" fillId="0" borderId="57" xfId="0" applyNumberFormat="1" applyFont="1" applyBorder="1" applyAlignment="1">
      <alignment horizontal="center" vertical="center" shrinkToFit="1"/>
    </xf>
    <xf numFmtId="49" fontId="5" fillId="0" borderId="58" xfId="0" applyNumberFormat="1" applyFont="1" applyBorder="1" applyAlignment="1">
      <alignment horizontal="center" vertical="center" shrinkToFit="1"/>
    </xf>
    <xf numFmtId="49" fontId="10" fillId="0" borderId="64" xfId="0" applyNumberFormat="1" applyFont="1" applyBorder="1" applyAlignment="1" applyProtection="1">
      <alignment horizontal="center" vertical="center" shrinkToFit="1"/>
      <protection locked="0"/>
    </xf>
    <xf numFmtId="49" fontId="10" fillId="0" borderId="57" xfId="0" applyNumberFormat="1" applyFont="1" applyBorder="1" applyAlignment="1" applyProtection="1">
      <alignment horizontal="center" vertical="center" shrinkToFit="1"/>
      <protection locked="0"/>
    </xf>
    <xf numFmtId="49" fontId="5" fillId="0" borderId="57" xfId="0" applyNumberFormat="1" applyFont="1" applyBorder="1" applyAlignment="1" applyProtection="1">
      <alignment horizontal="center" vertical="center" shrinkToFit="1"/>
      <protection locked="0"/>
    </xf>
    <xf numFmtId="49" fontId="5" fillId="0" borderId="58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>
      <alignment horizontal="center" vertical="center" shrinkToFit="1"/>
    </xf>
    <xf numFmtId="57" fontId="0" fillId="0" borderId="8" xfId="0" applyNumberFormat="1" applyBorder="1" applyAlignment="1" applyProtection="1">
      <alignment horizontal="center" vertical="center" shrinkToFit="1"/>
      <protection locked="0"/>
    </xf>
    <xf numFmtId="57" fontId="0" fillId="0" borderId="7" xfId="0" applyNumberFormat="1" applyBorder="1" applyAlignment="1" applyProtection="1">
      <alignment horizontal="center" vertical="center" shrinkToFit="1"/>
      <protection locked="0"/>
    </xf>
    <xf numFmtId="57" fontId="0" fillId="0" borderId="47" xfId="0" applyNumberFormat="1" applyBorder="1" applyAlignment="1" applyProtection="1">
      <alignment vertical="center" shrinkToFit="1"/>
      <protection locked="0"/>
    </xf>
    <xf numFmtId="0" fontId="5" fillId="0" borderId="7" xfId="0" applyFont="1" applyBorder="1" applyAlignment="1" applyProtection="1">
      <alignment horizontal="center" vertical="center" shrinkToFit="1"/>
      <protection locked="0"/>
    </xf>
    <xf numFmtId="0" fontId="5" fillId="0" borderId="23" xfId="0" applyFont="1" applyBorder="1" applyAlignment="1" applyProtection="1">
      <alignment horizontal="center" vertical="center" shrinkToFit="1"/>
      <protection locked="0"/>
    </xf>
    <xf numFmtId="57" fontId="0" fillId="0" borderId="7" xfId="0" applyNumberFormat="1" applyBorder="1" applyAlignment="1" applyProtection="1">
      <alignment vertical="center" shrinkToFit="1"/>
      <protection locked="0"/>
    </xf>
    <xf numFmtId="57" fontId="0" fillId="0" borderId="8" xfId="0" applyNumberFormat="1" applyBorder="1" applyAlignment="1">
      <alignment horizontal="center" vertical="center" shrinkToFit="1"/>
    </xf>
    <xf numFmtId="57" fontId="0" fillId="0" borderId="7" xfId="0" applyNumberFormat="1" applyBorder="1" applyAlignment="1">
      <alignment horizontal="center" vertical="center" shrinkToFit="1"/>
    </xf>
    <xf numFmtId="0" fontId="5" fillId="0" borderId="23" xfId="0" applyFont="1" applyBorder="1" applyAlignment="1">
      <alignment horizontal="center" vertical="center" shrinkToFit="1"/>
    </xf>
    <xf numFmtId="57" fontId="0" fillId="0" borderId="47" xfId="0" applyNumberFormat="1" applyBorder="1" applyAlignment="1">
      <alignment vertical="center" shrinkToFit="1"/>
    </xf>
    <xf numFmtId="0" fontId="0" fillId="0" borderId="66" xfId="0" quotePrefix="1" applyBorder="1" applyAlignment="1">
      <alignment horizontal="center" vertical="center"/>
    </xf>
    <xf numFmtId="0" fontId="0" fillId="0" borderId="67" xfId="0" applyFont="1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top" shrinkToFit="1"/>
    </xf>
    <xf numFmtId="0" fontId="9" fillId="0" borderId="2" xfId="0" applyFont="1" applyBorder="1" applyAlignment="1">
      <alignment horizontal="center"/>
    </xf>
    <xf numFmtId="0" fontId="6" fillId="0" borderId="0" xfId="0" applyFont="1" applyBorder="1" applyAlignment="1">
      <alignment horizontal="center" vertical="top" wrapText="1" shrinkToFit="1"/>
    </xf>
    <xf numFmtId="0" fontId="6" fillId="0" borderId="0" xfId="0" applyFont="1" applyBorder="1" applyAlignment="1">
      <alignment horizontal="center" vertical="top" shrinkToFit="1"/>
    </xf>
    <xf numFmtId="0" fontId="23" fillId="0" borderId="0" xfId="0" quotePrefix="1" applyFont="1" applyFill="1" applyBorder="1" applyAlignment="1">
      <alignment vertical="top"/>
    </xf>
    <xf numFmtId="0" fontId="23" fillId="0" borderId="0" xfId="0" applyFont="1" applyFill="1" applyBorder="1" applyAlignment="1">
      <alignment vertical="top"/>
    </xf>
    <xf numFmtId="0" fontId="0" fillId="0" borderId="66" xfId="0" applyNumberFormat="1" applyBorder="1" applyAlignment="1">
      <alignment horizontal="center" vertical="center" shrinkToFit="1"/>
    </xf>
    <xf numFmtId="0" fontId="1" fillId="0" borderId="0" xfId="0" applyFont="1" applyBorder="1" applyAlignment="1" applyProtection="1">
      <alignment horizontal="center" vertical="center"/>
      <protection locked="0"/>
    </xf>
    <xf numFmtId="0" fontId="1" fillId="0" borderId="0" xfId="0" applyFont="1" applyBorder="1" applyAlignment="1">
      <alignment horizontal="center" vertical="center"/>
    </xf>
    <xf numFmtId="57" fontId="0" fillId="6" borderId="7" xfId="0" applyNumberFormat="1" applyFill="1" applyBorder="1" applyAlignment="1" applyProtection="1">
      <alignment horizontal="center" vertical="center" shrinkToFit="1"/>
      <protection locked="0"/>
    </xf>
    <xf numFmtId="57" fontId="0" fillId="0" borderId="7" xfId="0" applyNumberFormat="1" applyFill="1" applyBorder="1" applyAlignment="1" applyProtection="1">
      <alignment horizontal="center" vertical="center" shrinkToFit="1"/>
      <protection locked="0"/>
    </xf>
    <xf numFmtId="0" fontId="5" fillId="6" borderId="19" xfId="0" quotePrefix="1" applyFont="1" applyFill="1" applyBorder="1" applyAlignment="1">
      <alignment horizontal="center" vertical="center"/>
    </xf>
    <xf numFmtId="0" fontId="5" fillId="6" borderId="7" xfId="0" applyFont="1" applyFill="1" applyBorder="1" applyAlignment="1" applyProtection="1">
      <alignment horizontal="center" vertical="center"/>
      <protection locked="0"/>
    </xf>
    <xf numFmtId="49" fontId="10" fillId="6" borderId="57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95" xfId="0" applyFont="1" applyBorder="1" applyAlignment="1">
      <alignment horizontal="center" vertical="center" shrinkToFit="1"/>
    </xf>
    <xf numFmtId="0" fontId="5" fillId="0" borderId="98" xfId="0" applyFont="1" applyBorder="1" applyAlignment="1">
      <alignment horizontal="center" vertical="center"/>
    </xf>
    <xf numFmtId="0" fontId="5" fillId="0" borderId="77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 shrinkToFit="1"/>
    </xf>
    <xf numFmtId="0" fontId="5" fillId="6" borderId="7" xfId="0" applyFont="1" applyFill="1" applyBorder="1" applyAlignment="1">
      <alignment horizontal="center" vertical="center"/>
    </xf>
    <xf numFmtId="57" fontId="0" fillId="6" borderId="7" xfId="0" applyNumberFormat="1" applyFill="1" applyBorder="1" applyAlignment="1">
      <alignment horizontal="center" vertical="center" shrinkToFit="1"/>
    </xf>
    <xf numFmtId="49" fontId="10" fillId="6" borderId="57" xfId="0" applyNumberFormat="1" applyFont="1" applyFill="1" applyBorder="1" applyAlignment="1">
      <alignment horizontal="center" vertical="center" shrinkToFit="1"/>
    </xf>
    <xf numFmtId="0" fontId="5" fillId="0" borderId="13" xfId="0" quotePrefix="1" applyFont="1" applyBorder="1" applyAlignment="1" applyProtection="1">
      <alignment horizontal="center" vertical="center" shrinkToFit="1"/>
      <protection locked="0"/>
    </xf>
    <xf numFmtId="0" fontId="5" fillId="0" borderId="60" xfId="0" applyFont="1" applyBorder="1" applyAlignment="1" applyProtection="1">
      <alignment horizontal="center" vertical="center" shrinkToFit="1"/>
      <protection locked="0"/>
    </xf>
    <xf numFmtId="0" fontId="5" fillId="0" borderId="88" xfId="0" applyFont="1" applyBorder="1" applyAlignment="1">
      <alignment horizontal="center" vertical="center"/>
    </xf>
    <xf numFmtId="176" fontId="0" fillId="0" borderId="0" xfId="0" applyNumberFormat="1" applyAlignment="1">
      <alignment shrinkToFit="1"/>
    </xf>
    <xf numFmtId="176" fontId="6" fillId="0" borderId="0" xfId="0" applyNumberFormat="1" applyFont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111" xfId="0" applyFont="1" applyBorder="1" applyAlignment="1">
      <alignment horizontal="center" vertical="center"/>
    </xf>
    <xf numFmtId="0" fontId="5" fillId="0" borderId="113" xfId="0" quotePrefix="1" applyFont="1" applyBorder="1" applyAlignment="1">
      <alignment horizontal="center" vertical="center"/>
    </xf>
    <xf numFmtId="0" fontId="5" fillId="0" borderId="114" xfId="0" applyFont="1" applyBorder="1" applyAlignment="1" applyProtection="1">
      <alignment horizontal="center" vertical="center" shrinkToFit="1"/>
      <protection locked="0"/>
    </xf>
    <xf numFmtId="0" fontId="5" fillId="0" borderId="115" xfId="0" applyFont="1" applyBorder="1" applyAlignment="1" applyProtection="1">
      <alignment horizontal="center" vertical="center" shrinkToFit="1"/>
      <protection locked="0"/>
    </xf>
    <xf numFmtId="0" fontId="6" fillId="0" borderId="114" xfId="0" applyFont="1" applyBorder="1" applyAlignment="1" applyProtection="1">
      <alignment horizontal="center" vertical="center" wrapText="1"/>
      <protection locked="0"/>
    </xf>
    <xf numFmtId="0" fontId="6" fillId="0" borderId="116" xfId="0" applyFont="1" applyBorder="1" applyAlignment="1" applyProtection="1">
      <alignment horizontal="center" vertical="center"/>
      <protection locked="0"/>
    </xf>
    <xf numFmtId="0" fontId="5" fillId="0" borderId="117" xfId="0" applyFont="1" applyBorder="1" applyAlignment="1" applyProtection="1">
      <alignment horizontal="center" vertical="center" shrinkToFit="1"/>
      <protection locked="0"/>
    </xf>
    <xf numFmtId="0" fontId="5" fillId="0" borderId="118" xfId="0" applyFont="1" applyBorder="1" applyAlignment="1" applyProtection="1">
      <alignment horizontal="center" vertical="center" shrinkToFit="1"/>
      <protection locked="0"/>
    </xf>
    <xf numFmtId="0" fontId="6" fillId="0" borderId="119" xfId="0" applyFont="1" applyBorder="1" applyAlignment="1" applyProtection="1">
      <alignment horizontal="center" vertical="center" wrapText="1"/>
      <protection locked="0"/>
    </xf>
    <xf numFmtId="0" fontId="6" fillId="0" borderId="120" xfId="0" applyFont="1" applyBorder="1" applyAlignment="1" applyProtection="1">
      <alignment horizontal="center" vertical="center"/>
      <protection locked="0"/>
    </xf>
    <xf numFmtId="176" fontId="0" fillId="2" borderId="0" xfId="0" applyNumberFormat="1" applyFill="1" applyAlignment="1">
      <alignment shrinkToFit="1"/>
    </xf>
    <xf numFmtId="176" fontId="0" fillId="3" borderId="0" xfId="0" applyNumberFormat="1" applyFill="1" applyAlignment="1">
      <alignment shrinkToFit="1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34" xfId="0" applyFont="1" applyBorder="1" applyAlignment="1">
      <alignment horizontal="center" vertical="center" shrinkToFit="1"/>
    </xf>
    <xf numFmtId="0" fontId="5" fillId="0" borderId="35" xfId="0" applyFont="1" applyBorder="1" applyAlignment="1">
      <alignment horizontal="center" vertical="center" shrinkToFit="1"/>
    </xf>
    <xf numFmtId="0" fontId="5" fillId="0" borderId="33" xfId="0" applyFont="1" applyBorder="1" applyAlignment="1">
      <alignment horizontal="center" vertical="center" shrinkToFit="1"/>
    </xf>
    <xf numFmtId="57" fontId="5" fillId="0" borderId="7" xfId="0" applyNumberFormat="1" applyFont="1" applyBorder="1" applyAlignment="1" applyProtection="1">
      <alignment horizontal="center" vertical="center" shrinkToFit="1"/>
      <protection locked="0"/>
    </xf>
    <xf numFmtId="49" fontId="10" fillId="0" borderId="65" xfId="0" applyNumberFormat="1" applyFont="1" applyBorder="1" applyAlignment="1" applyProtection="1">
      <alignment horizontal="center" vertical="center" shrinkToFit="1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49" fontId="10" fillId="0" borderId="121" xfId="0" applyNumberFormat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Border="1" applyAlignment="1">
      <alignment horizontal="left" vertical="center"/>
    </xf>
    <xf numFmtId="0" fontId="6" fillId="0" borderId="71" xfId="0" applyFont="1" applyBorder="1" applyAlignment="1">
      <alignment horizontal="left" vertical="center"/>
    </xf>
    <xf numFmtId="0" fontId="5" fillId="0" borderId="0" xfId="0" applyFont="1" applyBorder="1" applyAlignment="1">
      <alignment horizontal="center" vertical="center" wrapText="1"/>
    </xf>
    <xf numFmtId="0" fontId="8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5" fillId="4" borderId="125" xfId="0" applyFont="1" applyFill="1" applyBorder="1" applyAlignment="1">
      <alignment horizontal="left" vertical="center"/>
    </xf>
    <xf numFmtId="0" fontId="5" fillId="4" borderId="126" xfId="0" applyFont="1" applyFill="1" applyBorder="1" applyAlignment="1">
      <alignment horizontal="left" vertical="center"/>
    </xf>
    <xf numFmtId="0" fontId="5" fillId="4" borderId="127" xfId="0" applyFont="1" applyFill="1" applyBorder="1" applyAlignment="1">
      <alignment horizontal="left" vertical="center"/>
    </xf>
    <xf numFmtId="0" fontId="6" fillId="0" borderId="128" xfId="0" applyFont="1" applyBorder="1" applyAlignment="1">
      <alignment horizontal="center" vertical="center"/>
    </xf>
    <xf numFmtId="0" fontId="6" fillId="0" borderId="126" xfId="0" applyFont="1" applyBorder="1" applyAlignment="1">
      <alignment horizontal="center" vertical="center"/>
    </xf>
    <xf numFmtId="0" fontId="6" fillId="0" borderId="129" xfId="0" applyFont="1" applyBorder="1" applyAlignment="1">
      <alignment horizontal="center" vertical="center"/>
    </xf>
    <xf numFmtId="0" fontId="5" fillId="0" borderId="97" xfId="0" applyFont="1" applyBorder="1" applyAlignment="1">
      <alignment horizontal="center" vertical="center"/>
    </xf>
    <xf numFmtId="0" fontId="5" fillId="0" borderId="96" xfId="0" applyFont="1" applyBorder="1" applyAlignment="1">
      <alignment horizontal="center" vertical="center"/>
    </xf>
    <xf numFmtId="0" fontId="12" fillId="0" borderId="95" xfId="0" applyFont="1" applyBorder="1" applyAlignment="1">
      <alignment horizontal="center" vertical="center" shrinkToFit="1"/>
    </xf>
    <xf numFmtId="0" fontId="12" fillId="0" borderId="101" xfId="0" applyFont="1" applyBorder="1" applyAlignment="1">
      <alignment horizontal="center" vertical="center" shrinkToFit="1"/>
    </xf>
    <xf numFmtId="0" fontId="12" fillId="0" borderId="102" xfId="0" applyFont="1" applyBorder="1" applyAlignment="1">
      <alignment horizontal="center" vertical="center" shrinkToFit="1"/>
    </xf>
    <xf numFmtId="0" fontId="6" fillId="0" borderId="72" xfId="0" applyFont="1" applyBorder="1" applyAlignment="1" applyProtection="1">
      <alignment horizontal="center" vertical="center" textRotation="255"/>
      <protection locked="0"/>
    </xf>
    <xf numFmtId="0" fontId="6" fillId="0" borderId="73" xfId="0" applyFont="1" applyBorder="1" applyAlignment="1" applyProtection="1">
      <alignment horizontal="center" vertical="center" textRotation="255"/>
      <protection locked="0"/>
    </xf>
    <xf numFmtId="0" fontId="16" fillId="0" borderId="59" xfId="0" applyFont="1" applyBorder="1" applyAlignment="1">
      <alignment horizontal="center" vertical="center"/>
    </xf>
    <xf numFmtId="0" fontId="16" fillId="0" borderId="69" xfId="0" applyFont="1" applyBorder="1" applyAlignment="1">
      <alignment horizontal="center" vertical="center"/>
    </xf>
    <xf numFmtId="0" fontId="16" fillId="0" borderId="71" xfId="0" applyFont="1" applyBorder="1" applyAlignment="1">
      <alignment horizontal="center" vertical="center"/>
    </xf>
    <xf numFmtId="0" fontId="16" fillId="0" borderId="70" xfId="0" applyFont="1" applyBorder="1" applyAlignment="1">
      <alignment horizontal="center" vertical="center"/>
    </xf>
    <xf numFmtId="0" fontId="5" fillId="0" borderId="55" xfId="0" applyFont="1" applyBorder="1" applyAlignment="1">
      <alignment horizontal="left" vertical="center"/>
    </xf>
    <xf numFmtId="0" fontId="5" fillId="0" borderId="74" xfId="0" applyFont="1" applyBorder="1" applyAlignment="1">
      <alignment horizontal="left" vertical="center"/>
    </xf>
    <xf numFmtId="0" fontId="6" fillId="0" borderId="22" xfId="0" applyFont="1" applyBorder="1" applyAlignment="1">
      <alignment horizontal="left" vertical="center"/>
    </xf>
    <xf numFmtId="0" fontId="6" fillId="0" borderId="23" xfId="0" applyFont="1" applyBorder="1" applyAlignment="1">
      <alignment horizontal="left" vertical="center"/>
    </xf>
    <xf numFmtId="0" fontId="6" fillId="0" borderId="58" xfId="0" applyFont="1" applyBorder="1" applyAlignment="1">
      <alignment horizontal="left" vertical="center"/>
    </xf>
    <xf numFmtId="0" fontId="6" fillId="0" borderId="0" xfId="0" applyFont="1" applyBorder="1" applyAlignment="1">
      <alignment horizontal="center" vertical="top" wrapText="1" shrinkToFit="1"/>
    </xf>
    <xf numFmtId="0" fontId="6" fillId="0" borderId="0" xfId="0" applyFont="1" applyBorder="1" applyAlignment="1">
      <alignment horizontal="center" vertical="top" shrinkToFit="1"/>
    </xf>
    <xf numFmtId="0" fontId="1" fillId="0" borderId="19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7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5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64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 shrinkToFit="1"/>
    </xf>
    <xf numFmtId="0" fontId="5" fillId="0" borderId="7" xfId="0" applyFont="1" applyBorder="1" applyAlignment="1">
      <alignment horizontal="center" vertical="center" shrinkToFit="1"/>
    </xf>
    <xf numFmtId="0" fontId="5" fillId="0" borderId="20" xfId="0" quotePrefix="1" applyFont="1" applyBorder="1" applyAlignment="1">
      <alignment horizontal="center" vertical="center"/>
    </xf>
    <xf numFmtId="0" fontId="5" fillId="0" borderId="21" xfId="0" quotePrefix="1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shrinkToFit="1"/>
    </xf>
    <xf numFmtId="0" fontId="5" fillId="0" borderId="90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/>
    </xf>
    <xf numFmtId="0" fontId="4" fillId="0" borderId="90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58" xfId="0" applyFont="1" applyBorder="1" applyAlignment="1">
      <alignment horizontal="center" vertical="center"/>
    </xf>
    <xf numFmtId="0" fontId="0" fillId="0" borderId="61" xfId="0" applyFont="1" applyBorder="1" applyAlignment="1">
      <alignment horizontal="center" vertical="center"/>
    </xf>
    <xf numFmtId="0" fontId="0" fillId="0" borderId="36" xfId="0" applyFont="1" applyBorder="1" applyAlignment="1">
      <alignment horizontal="center" vertical="center"/>
    </xf>
    <xf numFmtId="0" fontId="5" fillId="0" borderId="50" xfId="0" quotePrefix="1" applyFont="1" applyBorder="1" applyAlignment="1">
      <alignment horizontal="center" vertical="center"/>
    </xf>
    <xf numFmtId="0" fontId="5" fillId="0" borderId="19" xfId="0" quotePrefix="1" applyFont="1" applyBorder="1" applyAlignment="1">
      <alignment horizontal="center" vertical="center"/>
    </xf>
    <xf numFmtId="0" fontId="5" fillId="0" borderId="86" xfId="0" applyFont="1" applyBorder="1" applyAlignment="1">
      <alignment horizontal="center" vertical="center"/>
    </xf>
    <xf numFmtId="0" fontId="5" fillId="0" borderId="87" xfId="0" applyFont="1" applyBorder="1" applyAlignment="1">
      <alignment horizontal="center" vertical="center"/>
    </xf>
    <xf numFmtId="0" fontId="12" fillId="0" borderId="95" xfId="0" applyFont="1" applyBorder="1" applyAlignment="1" applyProtection="1">
      <alignment horizontal="center" vertical="center" shrinkToFit="1"/>
      <protection locked="0"/>
    </xf>
    <xf numFmtId="0" fontId="12" fillId="0" borderId="101" xfId="0" applyFont="1" applyBorder="1" applyAlignment="1" applyProtection="1">
      <alignment horizontal="center" vertical="center" shrinkToFit="1"/>
      <protection locked="0"/>
    </xf>
    <xf numFmtId="0" fontId="12" fillId="0" borderId="102" xfId="0" applyFont="1" applyBorder="1" applyAlignment="1" applyProtection="1">
      <alignment horizontal="center" vertical="center" shrinkToFit="1"/>
      <protection locked="0"/>
    </xf>
    <xf numFmtId="0" fontId="16" fillId="0" borderId="75" xfId="0" applyFont="1" applyBorder="1" applyAlignment="1">
      <alignment horizontal="center"/>
    </xf>
    <xf numFmtId="0" fontId="16" fillId="0" borderId="76" xfId="0" applyFont="1" applyBorder="1" applyAlignment="1">
      <alignment horizontal="center"/>
    </xf>
    <xf numFmtId="0" fontId="16" fillId="0" borderId="112" xfId="0" applyFont="1" applyBorder="1" applyAlignment="1">
      <alignment horizontal="center"/>
    </xf>
    <xf numFmtId="0" fontId="16" fillId="0" borderId="92" xfId="0" applyFont="1" applyBorder="1" applyAlignment="1">
      <alignment horizontal="center"/>
    </xf>
    <xf numFmtId="0" fontId="0" fillId="0" borderId="48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/>
    </xf>
    <xf numFmtId="0" fontId="5" fillId="0" borderId="92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5" fillId="0" borderId="36" xfId="0" applyFont="1" applyBorder="1" applyAlignment="1">
      <alignment horizontal="center" vertical="center"/>
    </xf>
    <xf numFmtId="0" fontId="0" fillId="0" borderId="20" xfId="0" applyBorder="1" applyAlignment="1">
      <alignment horizontal="center" vertical="center" wrapText="1"/>
    </xf>
    <xf numFmtId="0" fontId="0" fillId="0" borderId="82" xfId="0" applyBorder="1" applyAlignment="1">
      <alignment horizontal="center" vertical="center" wrapText="1"/>
    </xf>
    <xf numFmtId="0" fontId="16" fillId="0" borderId="103" xfId="0" applyFont="1" applyBorder="1" applyAlignment="1">
      <alignment horizontal="center"/>
    </xf>
    <xf numFmtId="0" fontId="16" fillId="0" borderId="61" xfId="0" applyFont="1" applyBorder="1" applyAlignment="1">
      <alignment horizontal="center"/>
    </xf>
    <xf numFmtId="0" fontId="5" fillId="0" borderId="71" xfId="0" applyFont="1" applyBorder="1" applyAlignment="1">
      <alignment horizontal="center" vertical="center"/>
    </xf>
    <xf numFmtId="0" fontId="5" fillId="0" borderId="78" xfId="0" applyFont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5" fillId="0" borderId="9" xfId="0" applyFont="1" applyBorder="1" applyAlignment="1" applyProtection="1">
      <alignment horizontal="center" vertical="center"/>
      <protection locked="0"/>
    </xf>
    <xf numFmtId="0" fontId="5" fillId="0" borderId="54" xfId="0" applyFont="1" applyBorder="1" applyAlignment="1" applyProtection="1">
      <alignment horizontal="center" vertical="center"/>
      <protection locked="0"/>
    </xf>
    <xf numFmtId="0" fontId="18" fillId="0" borderId="0" xfId="0" applyFont="1" applyAlignment="1">
      <alignment horizontal="center" vertical="center"/>
    </xf>
    <xf numFmtId="0" fontId="5" fillId="0" borderId="77" xfId="0" applyFont="1" applyBorder="1" applyAlignment="1" applyProtection="1">
      <alignment horizontal="center" vertical="center"/>
      <protection locked="0"/>
    </xf>
    <xf numFmtId="0" fontId="5" fillId="0" borderId="71" xfId="0" applyFont="1" applyBorder="1" applyAlignment="1" applyProtection="1">
      <alignment horizontal="center" vertical="center"/>
      <protection locked="0"/>
    </xf>
    <xf numFmtId="0" fontId="5" fillId="0" borderId="48" xfId="0" applyFont="1" applyBorder="1" applyAlignment="1">
      <alignment horizontal="center" vertical="center"/>
    </xf>
    <xf numFmtId="0" fontId="5" fillId="0" borderId="72" xfId="0" applyFont="1" applyBorder="1" applyAlignment="1">
      <alignment horizontal="center" vertical="center"/>
    </xf>
    <xf numFmtId="0" fontId="5" fillId="0" borderId="79" xfId="0" applyFont="1" applyBorder="1" applyAlignment="1">
      <alignment horizontal="center" vertical="center"/>
    </xf>
    <xf numFmtId="0" fontId="5" fillId="0" borderId="80" xfId="0" applyFont="1" applyBorder="1" applyAlignment="1">
      <alignment horizontal="center" vertical="center"/>
    </xf>
    <xf numFmtId="0" fontId="5" fillId="0" borderId="59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97" xfId="0" applyFont="1" applyBorder="1" applyAlignment="1" applyProtection="1">
      <alignment horizontal="center" vertical="center"/>
      <protection locked="0"/>
    </xf>
    <xf numFmtId="0" fontId="5" fillId="0" borderId="106" xfId="0" applyFont="1" applyBorder="1" applyAlignment="1" applyProtection="1">
      <alignment horizontal="center" vertical="center"/>
      <protection locked="0"/>
    </xf>
    <xf numFmtId="0" fontId="0" fillId="0" borderId="78" xfId="0" applyFont="1" applyBorder="1" applyAlignment="1">
      <alignment horizontal="center" vertical="center"/>
    </xf>
    <xf numFmtId="0" fontId="5" fillId="0" borderId="96" xfId="0" applyFont="1" applyBorder="1" applyAlignment="1" applyProtection="1">
      <alignment horizontal="center" vertical="center"/>
      <protection locked="0"/>
    </xf>
    <xf numFmtId="0" fontId="5" fillId="0" borderId="82" xfId="0" quotePrefix="1" applyFont="1" applyBorder="1" applyAlignment="1">
      <alignment horizontal="center" vertical="center"/>
    </xf>
    <xf numFmtId="0" fontId="5" fillId="0" borderId="0" xfId="0" applyFont="1" applyAlignment="1">
      <alignment horizontal="left"/>
    </xf>
    <xf numFmtId="0" fontId="5" fillId="0" borderId="113" xfId="0" quotePrefix="1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26" fillId="0" borderId="0" xfId="0" applyFont="1" applyBorder="1" applyAlignment="1">
      <alignment horizontal="left" vertical="center" wrapText="1"/>
    </xf>
    <xf numFmtId="0" fontId="26" fillId="0" borderId="92" xfId="0" applyFont="1" applyBorder="1" applyAlignment="1">
      <alignment horizontal="left" vertical="center" wrapText="1"/>
    </xf>
    <xf numFmtId="0" fontId="5" fillId="0" borderId="54" xfId="0" applyFont="1" applyBorder="1" applyAlignment="1" applyProtection="1">
      <alignment horizontal="distributed" vertical="center" justifyLastLine="1"/>
      <protection locked="0"/>
    </xf>
    <xf numFmtId="0" fontId="5" fillId="0" borderId="19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7" xfId="0" applyFont="1" applyBorder="1" applyAlignment="1" applyProtection="1">
      <alignment horizontal="center" vertical="center"/>
      <protection locked="0"/>
    </xf>
    <xf numFmtId="0" fontId="5" fillId="0" borderId="98" xfId="0" applyFont="1" applyBorder="1" applyAlignment="1" applyProtection="1">
      <alignment horizontal="center" vertical="center"/>
      <protection locked="0"/>
    </xf>
    <xf numFmtId="0" fontId="5" fillId="0" borderId="99" xfId="0" applyFont="1" applyBorder="1" applyAlignment="1" applyProtection="1">
      <alignment horizontal="center" vertical="center"/>
      <protection locked="0"/>
    </xf>
    <xf numFmtId="0" fontId="5" fillId="0" borderId="100" xfId="0" applyFont="1" applyBorder="1" applyAlignment="1" applyProtection="1">
      <alignment horizontal="center" vertical="center"/>
      <protection locked="0"/>
    </xf>
    <xf numFmtId="0" fontId="5" fillId="0" borderId="11" xfId="0" applyFont="1" applyBorder="1" applyAlignment="1" applyProtection="1">
      <alignment horizontal="center" vertical="center" shrinkToFit="1"/>
      <protection locked="0"/>
    </xf>
    <xf numFmtId="0" fontId="5" fillId="0" borderId="90" xfId="0" applyFont="1" applyBorder="1" applyAlignment="1" applyProtection="1">
      <alignment horizontal="center" vertical="center" shrinkToFit="1"/>
      <protection locked="0"/>
    </xf>
    <xf numFmtId="0" fontId="5" fillId="0" borderId="22" xfId="0" applyFont="1" applyBorder="1" applyAlignment="1" applyProtection="1">
      <alignment horizontal="center" vertical="center"/>
      <protection locked="0"/>
    </xf>
    <xf numFmtId="0" fontId="5" fillId="0" borderId="23" xfId="0" applyFont="1" applyBorder="1" applyAlignment="1" applyProtection="1">
      <alignment horizontal="center" vertical="center"/>
      <protection locked="0"/>
    </xf>
    <xf numFmtId="0" fontId="5" fillId="0" borderId="58" xfId="0" applyFont="1" applyBorder="1" applyAlignment="1" applyProtection="1">
      <alignment horizontal="center" vertical="center"/>
      <protection locked="0"/>
    </xf>
    <xf numFmtId="0" fontId="27" fillId="0" borderId="0" xfId="0" applyFont="1" applyAlignment="1">
      <alignment horizontal="center" vertical="center"/>
    </xf>
    <xf numFmtId="0" fontId="5" fillId="4" borderId="59" xfId="0" quotePrefix="1" applyFont="1" applyFill="1" applyBorder="1" applyAlignment="1">
      <alignment horizontal="center" vertical="center" wrapText="1"/>
    </xf>
    <xf numFmtId="0" fontId="5" fillId="4" borderId="71" xfId="0" applyFont="1" applyFill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5" fillId="4" borderId="46" xfId="0" applyFont="1" applyFill="1" applyBorder="1" applyAlignment="1">
      <alignment horizontal="center" vertical="center"/>
    </xf>
    <xf numFmtId="0" fontId="5" fillId="4" borderId="55" xfId="0" applyFont="1" applyFill="1" applyBorder="1" applyAlignment="1">
      <alignment horizontal="center" vertical="center"/>
    </xf>
    <xf numFmtId="0" fontId="16" fillId="0" borderId="72" xfId="0" quotePrefix="1" applyFont="1" applyBorder="1" applyAlignment="1">
      <alignment horizontal="center" vertical="center"/>
    </xf>
    <xf numFmtId="0" fontId="16" fillId="0" borderId="73" xfId="0" quotePrefix="1" applyFont="1" applyBorder="1" applyAlignment="1">
      <alignment horizontal="center" vertical="center"/>
    </xf>
    <xf numFmtId="0" fontId="4" fillId="0" borderId="11" xfId="0" applyFont="1" applyBorder="1" applyAlignment="1" applyProtection="1">
      <alignment horizontal="center" vertical="center"/>
      <protection locked="0"/>
    </xf>
    <xf numFmtId="0" fontId="4" fillId="0" borderId="90" xfId="0" applyFont="1" applyBorder="1" applyAlignment="1" applyProtection="1">
      <alignment horizontal="center" vertical="center"/>
      <protection locked="0"/>
    </xf>
    <xf numFmtId="0" fontId="4" fillId="0" borderId="24" xfId="0" applyFont="1" applyBorder="1" applyAlignment="1" applyProtection="1">
      <alignment horizontal="center" vertical="center"/>
      <protection locked="0"/>
    </xf>
    <xf numFmtId="0" fontId="5" fillId="0" borderId="19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4" borderId="122" xfId="0" applyFont="1" applyFill="1" applyBorder="1" applyAlignment="1">
      <alignment horizontal="center" vertical="center" wrapText="1"/>
    </xf>
    <xf numFmtId="0" fontId="5" fillId="4" borderId="123" xfId="0" applyFont="1" applyFill="1" applyBorder="1" applyAlignment="1">
      <alignment horizontal="center" vertical="center" wrapText="1"/>
    </xf>
    <xf numFmtId="0" fontId="5" fillId="0" borderId="123" xfId="0" applyFont="1" applyBorder="1" applyAlignment="1">
      <alignment horizontal="left" vertical="center"/>
    </xf>
    <xf numFmtId="0" fontId="5" fillId="0" borderId="124" xfId="0" applyFont="1" applyBorder="1" applyAlignment="1">
      <alignment horizontal="left" vertical="center"/>
    </xf>
    <xf numFmtId="0" fontId="4" fillId="0" borderId="33" xfId="0" applyFont="1" applyBorder="1" applyAlignment="1">
      <alignment horizontal="center" vertical="center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54" xfId="0" applyFont="1" applyBorder="1" applyAlignment="1" applyProtection="1">
      <alignment horizontal="center" vertical="center"/>
      <protection locked="0"/>
    </xf>
    <xf numFmtId="0" fontId="4" fillId="0" borderId="36" xfId="0" applyFont="1" applyBorder="1" applyAlignment="1" applyProtection="1">
      <alignment horizontal="center" vertical="center"/>
      <protection locked="0"/>
    </xf>
    <xf numFmtId="0" fontId="5" fillId="0" borderId="56" xfId="0" applyFont="1" applyBorder="1" applyAlignment="1" applyProtection="1">
      <alignment horizontal="center" vertical="center"/>
      <protection locked="0"/>
    </xf>
    <xf numFmtId="0" fontId="5" fillId="0" borderId="62" xfId="0" applyFont="1" applyBorder="1" applyAlignment="1" applyProtection="1">
      <alignment horizontal="center" vertical="center"/>
      <protection locked="0"/>
    </xf>
    <xf numFmtId="0" fontId="5" fillId="4" borderId="22" xfId="0" applyFont="1" applyFill="1" applyBorder="1" applyAlignment="1">
      <alignment horizontal="center" vertical="center"/>
    </xf>
    <xf numFmtId="0" fontId="5" fillId="4" borderId="23" xfId="0" applyFont="1" applyFill="1" applyBorder="1" applyAlignment="1">
      <alignment horizontal="center" vertical="center"/>
    </xf>
    <xf numFmtId="0" fontId="6" fillId="4" borderId="69" xfId="0" applyFont="1" applyFill="1" applyBorder="1" applyAlignment="1">
      <alignment horizontal="center" vertical="center" textRotation="255"/>
    </xf>
    <xf numFmtId="0" fontId="6" fillId="4" borderId="70" xfId="0" applyFont="1" applyFill="1" applyBorder="1" applyAlignment="1">
      <alignment horizontal="center" vertical="center" textRotation="255"/>
    </xf>
    <xf numFmtId="0" fontId="16" fillId="0" borderId="59" xfId="0" applyFont="1" applyBorder="1" applyAlignment="1" applyProtection="1">
      <alignment horizontal="center" vertical="center"/>
      <protection locked="0"/>
    </xf>
    <xf numFmtId="0" fontId="16" fillId="0" borderId="69" xfId="0" applyFont="1" applyBorder="1" applyAlignment="1" applyProtection="1">
      <alignment horizontal="center" vertical="center"/>
      <protection locked="0"/>
    </xf>
    <xf numFmtId="0" fontId="16" fillId="0" borderId="71" xfId="0" applyFont="1" applyBorder="1" applyAlignment="1" applyProtection="1">
      <alignment horizontal="center" vertical="center"/>
      <protection locked="0"/>
    </xf>
    <xf numFmtId="0" fontId="16" fillId="0" borderId="70" xfId="0" applyFont="1" applyBorder="1" applyAlignment="1" applyProtection="1">
      <alignment horizontal="center" vertical="center"/>
      <protection locked="0"/>
    </xf>
    <xf numFmtId="0" fontId="6" fillId="4" borderId="72" xfId="0" applyFont="1" applyFill="1" applyBorder="1" applyAlignment="1" applyProtection="1">
      <alignment horizontal="center" vertical="center" textRotation="255" wrapText="1"/>
      <protection locked="0"/>
    </xf>
    <xf numFmtId="0" fontId="6" fillId="4" borderId="73" xfId="0" applyFont="1" applyFill="1" applyBorder="1" applyAlignment="1" applyProtection="1">
      <alignment horizontal="center" vertical="center" textRotation="255"/>
      <protection locked="0"/>
    </xf>
    <xf numFmtId="0" fontId="4" fillId="0" borderId="55" xfId="0" applyFont="1" applyBorder="1" applyAlignment="1">
      <alignment horizontal="center" vertical="center" shrinkToFit="1"/>
    </xf>
    <xf numFmtId="0" fontId="4" fillId="0" borderId="74" xfId="0" applyFont="1" applyBorder="1" applyAlignment="1">
      <alignment horizontal="center" vertical="center" shrinkToFit="1"/>
    </xf>
    <xf numFmtId="0" fontId="17" fillId="4" borderId="76" xfId="0" applyFont="1" applyFill="1" applyBorder="1" applyAlignment="1">
      <alignment horizontal="center" vertical="center"/>
    </xf>
    <xf numFmtId="0" fontId="17" fillId="4" borderId="78" xfId="0" applyFont="1" applyFill="1" applyBorder="1" applyAlignment="1">
      <alignment horizontal="center" vertical="center"/>
    </xf>
    <xf numFmtId="0" fontId="5" fillId="0" borderId="33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/>
    </xf>
    <xf numFmtId="0" fontId="17" fillId="0" borderId="71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5" fillId="0" borderId="4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5" fillId="0" borderId="59" xfId="0" quotePrefix="1" applyFont="1" applyBorder="1" applyAlignment="1">
      <alignment horizontal="center" vertical="center" wrapText="1"/>
    </xf>
    <xf numFmtId="0" fontId="5" fillId="0" borderId="46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109" xfId="0" applyFont="1" applyBorder="1" applyAlignment="1">
      <alignment horizontal="center" vertical="center" wrapText="1"/>
    </xf>
    <xf numFmtId="0" fontId="5" fillId="0" borderId="110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 wrapText="1"/>
    </xf>
    <xf numFmtId="0" fontId="5" fillId="0" borderId="82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5" fillId="0" borderId="89" xfId="0" applyFont="1" applyBorder="1" applyAlignment="1">
      <alignment horizontal="center" vertical="center"/>
    </xf>
    <xf numFmtId="0" fontId="5" fillId="0" borderId="26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8" fillId="0" borderId="75" xfId="0" applyFont="1" applyBorder="1" applyAlignment="1">
      <alignment horizontal="center" vertical="center"/>
    </xf>
    <xf numFmtId="0" fontId="8" fillId="0" borderId="76" xfId="0" applyFont="1" applyBorder="1" applyAlignment="1">
      <alignment horizontal="center" vertical="center"/>
    </xf>
    <xf numFmtId="0" fontId="8" fillId="0" borderId="77" xfId="0" applyFont="1" applyBorder="1" applyAlignment="1">
      <alignment horizontal="center" vertical="center"/>
    </xf>
    <xf numFmtId="0" fontId="8" fillId="0" borderId="78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18" fillId="0" borderId="71" xfId="0" applyFont="1" applyBorder="1" applyAlignment="1">
      <alignment horizontal="center" vertical="center"/>
    </xf>
    <xf numFmtId="0" fontId="5" fillId="0" borderId="89" xfId="0" applyFont="1" applyBorder="1" applyAlignment="1" applyProtection="1">
      <alignment horizontal="center" vertical="center"/>
      <protection locked="0"/>
    </xf>
    <xf numFmtId="0" fontId="5" fillId="0" borderId="26" xfId="0" applyFont="1" applyBorder="1" applyAlignment="1" applyProtection="1">
      <alignment horizontal="center" vertical="center"/>
      <protection locked="0"/>
    </xf>
    <xf numFmtId="0" fontId="17" fillId="0" borderId="75" xfId="0" quotePrefix="1" applyFont="1" applyBorder="1" applyAlignment="1">
      <alignment horizontal="center" vertical="center"/>
    </xf>
    <xf numFmtId="0" fontId="17" fillId="0" borderId="7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/>
    </xf>
    <xf numFmtId="0" fontId="5" fillId="0" borderId="107" xfId="0" applyFont="1" applyBorder="1" applyAlignment="1">
      <alignment horizontal="center" vertical="center"/>
    </xf>
    <xf numFmtId="0" fontId="5" fillId="0" borderId="106" xfId="0" applyFont="1" applyBorder="1" applyAlignment="1">
      <alignment horizontal="center" vertical="center"/>
    </xf>
    <xf numFmtId="0" fontId="15" fillId="0" borderId="75" xfId="0" applyFont="1" applyBorder="1" applyAlignment="1">
      <alignment horizontal="center" vertical="center"/>
    </xf>
    <xf numFmtId="0" fontId="15" fillId="0" borderId="76" xfId="0" applyFont="1" applyBorder="1" applyAlignment="1">
      <alignment horizontal="center" vertical="center"/>
    </xf>
    <xf numFmtId="0" fontId="15" fillId="0" borderId="77" xfId="0" applyFont="1" applyBorder="1" applyAlignment="1">
      <alignment horizontal="center" vertical="center"/>
    </xf>
    <xf numFmtId="0" fontId="15" fillId="0" borderId="78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 shrinkToFit="1"/>
    </xf>
    <xf numFmtId="0" fontId="12" fillId="0" borderId="0" xfId="0" applyFont="1" applyBorder="1" applyAlignment="1">
      <alignment horizontal="left" vertical="top" shrinkToFit="1"/>
    </xf>
    <xf numFmtId="0" fontId="5" fillId="0" borderId="21" xfId="0" applyFont="1" applyBorder="1" applyAlignment="1" applyProtection="1">
      <alignment horizontal="center" vertical="center"/>
      <protection locked="0"/>
    </xf>
    <xf numFmtId="0" fontId="5" fillId="0" borderId="8" xfId="0" applyFont="1" applyBorder="1" applyAlignment="1" applyProtection="1">
      <alignment horizontal="center" vertical="center"/>
      <protection locked="0"/>
    </xf>
    <xf numFmtId="0" fontId="5" fillId="0" borderId="64" xfId="0" applyFont="1" applyBorder="1" applyAlignment="1" applyProtection="1">
      <alignment horizontal="center" vertical="center"/>
      <protection locked="0"/>
    </xf>
    <xf numFmtId="0" fontId="5" fillId="0" borderId="88" xfId="0" applyFont="1" applyBorder="1" applyAlignment="1">
      <alignment horizontal="center" vertical="center"/>
    </xf>
    <xf numFmtId="0" fontId="5" fillId="0" borderId="54" xfId="0" applyFont="1" applyBorder="1" applyAlignment="1">
      <alignment horizontal="distributed" vertical="center" justifyLastLine="1"/>
    </xf>
    <xf numFmtId="0" fontId="9" fillId="0" borderId="79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65" xfId="0" applyFont="1" applyBorder="1" applyAlignment="1">
      <alignment horizontal="center"/>
    </xf>
    <xf numFmtId="0" fontId="0" fillId="0" borderId="80" xfId="0" applyBorder="1" applyAlignment="1">
      <alignment horizontal="center" vertical="center" wrapText="1"/>
    </xf>
    <xf numFmtId="0" fontId="0" fillId="0" borderId="69" xfId="0" applyFont="1" applyBorder="1" applyAlignment="1">
      <alignment horizontal="center" vertical="center" wrapText="1"/>
    </xf>
    <xf numFmtId="0" fontId="0" fillId="0" borderId="67" xfId="0" applyBorder="1" applyAlignment="1">
      <alignment horizontal="center" vertical="center" wrapText="1"/>
    </xf>
    <xf numFmtId="0" fontId="0" fillId="0" borderId="68" xfId="0" applyFont="1" applyBorder="1" applyAlignment="1">
      <alignment horizontal="center" vertical="center" wrapText="1"/>
    </xf>
    <xf numFmtId="0" fontId="0" fillId="0" borderId="67" xfId="0" applyFont="1" applyBorder="1" applyAlignment="1">
      <alignment horizontal="center" vertical="center" wrapText="1"/>
    </xf>
    <xf numFmtId="0" fontId="0" fillId="0" borderId="81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5" fillId="0" borderId="98" xfId="0" applyFont="1" applyBorder="1" applyAlignment="1">
      <alignment horizontal="center" vertical="center"/>
    </xf>
    <xf numFmtId="0" fontId="5" fillId="0" borderId="99" xfId="0" applyFont="1" applyBorder="1" applyAlignment="1">
      <alignment horizontal="center" vertical="center"/>
    </xf>
    <xf numFmtId="0" fontId="5" fillId="0" borderId="100" xfId="0" applyFont="1" applyBorder="1" applyAlignment="1">
      <alignment horizontal="center" vertical="center"/>
    </xf>
    <xf numFmtId="0" fontId="12" fillId="0" borderId="0" xfId="0" applyFont="1" applyBorder="1" applyAlignment="1">
      <alignment horizontal="left" vertical="top" wrapText="1"/>
    </xf>
    <xf numFmtId="0" fontId="0" fillId="0" borderId="83" xfId="0" applyFont="1" applyBorder="1" applyAlignment="1">
      <alignment horizontal="center" vertical="center" wrapText="1"/>
    </xf>
    <xf numFmtId="0" fontId="0" fillId="0" borderId="84" xfId="0" applyFont="1" applyBorder="1" applyAlignment="1">
      <alignment horizontal="center" vertical="center" wrapText="1"/>
    </xf>
    <xf numFmtId="0" fontId="0" fillId="0" borderId="85" xfId="0" applyFont="1" applyBorder="1" applyAlignment="1">
      <alignment horizontal="center" vertical="center" wrapText="1"/>
    </xf>
    <xf numFmtId="0" fontId="0" fillId="0" borderId="70" xfId="0" applyFont="1" applyBorder="1" applyAlignment="1">
      <alignment horizontal="center" vertical="center" wrapText="1"/>
    </xf>
    <xf numFmtId="0" fontId="5" fillId="0" borderId="77" xfId="0" applyFont="1" applyBorder="1" applyAlignment="1">
      <alignment horizontal="center" vertical="center"/>
    </xf>
    <xf numFmtId="0" fontId="5" fillId="0" borderId="108" xfId="0" applyFont="1" applyBorder="1" applyAlignment="1">
      <alignment horizontal="center" vertical="center"/>
    </xf>
    <xf numFmtId="0" fontId="5" fillId="5" borderId="125" xfId="0" applyFont="1" applyFill="1" applyBorder="1" applyAlignment="1">
      <alignment horizontal="left" vertical="center"/>
    </xf>
    <xf numFmtId="0" fontId="5" fillId="5" borderId="126" xfId="0" applyFont="1" applyFill="1" applyBorder="1" applyAlignment="1">
      <alignment horizontal="left" vertical="center"/>
    </xf>
    <xf numFmtId="0" fontId="5" fillId="5" borderId="127" xfId="0" applyFont="1" applyFill="1" applyBorder="1" applyAlignment="1">
      <alignment horizontal="left" vertical="center"/>
    </xf>
    <xf numFmtId="0" fontId="6" fillId="0" borderId="89" xfId="0" applyFont="1" applyBorder="1" applyAlignment="1">
      <alignment horizontal="left" vertical="center"/>
    </xf>
    <xf numFmtId="0" fontId="6" fillId="0" borderId="130" xfId="0" applyFont="1" applyBorder="1" applyAlignment="1">
      <alignment horizontal="left" vertical="center"/>
    </xf>
    <xf numFmtId="0" fontId="6" fillId="0" borderId="26" xfId="0" applyFont="1" applyBorder="1" applyAlignment="1">
      <alignment horizontal="left" vertical="center"/>
    </xf>
    <xf numFmtId="0" fontId="6" fillId="5" borderId="72" xfId="0" applyFont="1" applyFill="1" applyBorder="1" applyAlignment="1" applyProtection="1">
      <alignment horizontal="center" vertical="center" textRotation="255" wrapText="1"/>
      <protection locked="0"/>
    </xf>
    <xf numFmtId="0" fontId="6" fillId="5" borderId="73" xfId="0" applyFont="1" applyFill="1" applyBorder="1" applyAlignment="1" applyProtection="1">
      <alignment horizontal="center" vertical="center" textRotation="255"/>
      <protection locked="0"/>
    </xf>
    <xf numFmtId="0" fontId="6" fillId="5" borderId="69" xfId="0" applyFont="1" applyFill="1" applyBorder="1" applyAlignment="1">
      <alignment horizontal="center" vertical="center" textRotation="255"/>
    </xf>
    <xf numFmtId="0" fontId="6" fillId="5" borderId="70" xfId="0" applyFont="1" applyFill="1" applyBorder="1" applyAlignment="1">
      <alignment horizontal="center" vertical="center" textRotation="255"/>
    </xf>
    <xf numFmtId="0" fontId="4" fillId="0" borderId="55" xfId="0" applyFont="1" applyBorder="1" applyAlignment="1" applyProtection="1">
      <alignment horizontal="center" vertical="center"/>
      <protection locked="0"/>
    </xf>
    <xf numFmtId="0" fontId="4" fillId="0" borderId="74" xfId="0" applyFont="1" applyBorder="1" applyAlignment="1" applyProtection="1">
      <alignment horizontal="center" vertical="center"/>
      <protection locked="0"/>
    </xf>
    <xf numFmtId="0" fontId="17" fillId="5" borderId="79" xfId="0" applyFont="1" applyFill="1" applyBorder="1" applyAlignment="1">
      <alignment horizontal="center" vertical="center"/>
    </xf>
    <xf numFmtId="0" fontId="17" fillId="5" borderId="1" xfId="0" applyFont="1" applyFill="1" applyBorder="1" applyAlignment="1">
      <alignment horizontal="center" vertical="center"/>
    </xf>
    <xf numFmtId="0" fontId="5" fillId="0" borderId="0" xfId="0" applyFont="1" applyBorder="1" applyAlignment="1" applyProtection="1">
      <alignment horizontal="center"/>
    </xf>
    <xf numFmtId="0" fontId="5" fillId="0" borderId="33" xfId="0" applyFont="1" applyBorder="1" applyAlignment="1" applyProtection="1">
      <alignment horizontal="center" vertical="center"/>
      <protection locked="0"/>
    </xf>
    <xf numFmtId="0" fontId="5" fillId="0" borderId="34" xfId="0" applyFont="1" applyBorder="1" applyAlignment="1" applyProtection="1">
      <alignment horizontal="center" vertical="center"/>
      <protection locked="0"/>
    </xf>
    <xf numFmtId="0" fontId="5" fillId="5" borderId="59" xfId="0" quotePrefix="1" applyFont="1" applyFill="1" applyBorder="1" applyAlignment="1">
      <alignment horizontal="center" vertical="center" wrapText="1"/>
    </xf>
    <xf numFmtId="0" fontId="5" fillId="5" borderId="71" xfId="0" applyFont="1" applyFill="1" applyBorder="1" applyAlignment="1">
      <alignment horizontal="center" vertical="center"/>
    </xf>
    <xf numFmtId="0" fontId="16" fillId="0" borderId="72" xfId="0" quotePrefix="1" applyFont="1" applyBorder="1" applyAlignment="1" applyProtection="1">
      <alignment horizontal="center" vertical="center"/>
    </xf>
    <xf numFmtId="0" fontId="16" fillId="0" borderId="73" xfId="0" quotePrefix="1" applyFont="1" applyBorder="1" applyAlignment="1" applyProtection="1">
      <alignment horizontal="center" vertical="center"/>
    </xf>
    <xf numFmtId="0" fontId="5" fillId="5" borderId="22" xfId="0" applyFont="1" applyFill="1" applyBorder="1" applyAlignment="1">
      <alignment horizontal="center" vertical="center"/>
    </xf>
    <xf numFmtId="0" fontId="5" fillId="5" borderId="23" xfId="0" applyFont="1" applyFill="1" applyBorder="1" applyAlignment="1">
      <alignment horizontal="center" vertical="center"/>
    </xf>
    <xf numFmtId="0" fontId="5" fillId="0" borderId="70" xfId="0" applyFont="1" applyBorder="1" applyAlignment="1">
      <alignment horizontal="center" vertical="center" wrapText="1"/>
    </xf>
    <xf numFmtId="0" fontId="5" fillId="5" borderId="46" xfId="0" applyFont="1" applyFill="1" applyBorder="1" applyAlignment="1">
      <alignment horizontal="center" vertical="center"/>
    </xf>
    <xf numFmtId="0" fontId="5" fillId="5" borderId="55" xfId="0" applyFont="1" applyFill="1" applyBorder="1" applyAlignment="1">
      <alignment horizontal="center" vertical="center"/>
    </xf>
    <xf numFmtId="0" fontId="5" fillId="5" borderId="46" xfId="0" applyFont="1" applyFill="1" applyBorder="1" applyAlignment="1">
      <alignment horizontal="center" vertical="center" wrapText="1"/>
    </xf>
    <xf numFmtId="0" fontId="5" fillId="5" borderId="55" xfId="0" applyFont="1" applyFill="1" applyBorder="1" applyAlignment="1">
      <alignment horizontal="center" vertical="center" wrapText="1"/>
    </xf>
    <xf numFmtId="0" fontId="26" fillId="0" borderId="0" xfId="0" applyFont="1" applyAlignment="1">
      <alignment horizontal="left"/>
    </xf>
    <xf numFmtId="0" fontId="12" fillId="0" borderId="103" xfId="0" applyFont="1" applyBorder="1" applyAlignment="1" applyProtection="1">
      <alignment horizontal="center" vertical="center" shrinkToFit="1"/>
      <protection locked="0"/>
    </xf>
    <xf numFmtId="0" fontId="12" fillId="0" borderId="104" xfId="0" applyFont="1" applyBorder="1" applyAlignment="1" applyProtection="1">
      <alignment horizontal="center" vertical="center" shrinkToFit="1"/>
      <protection locked="0"/>
    </xf>
    <xf numFmtId="0" fontId="12" fillId="0" borderId="105" xfId="0" applyFont="1" applyBorder="1" applyAlignment="1" applyProtection="1">
      <alignment horizontal="center" vertical="center" shrinkToFit="1"/>
      <protection locked="0"/>
    </xf>
    <xf numFmtId="0" fontId="7" fillId="0" borderId="0" xfId="0" applyFont="1" applyBorder="1" applyAlignment="1">
      <alignment horizontal="center" vertical="top" shrinkToFit="1"/>
    </xf>
    <xf numFmtId="0" fontId="5" fillId="0" borderId="56" xfId="0" applyFont="1" applyBorder="1" applyAlignment="1" applyProtection="1">
      <alignment horizontal="center" vertical="center"/>
    </xf>
    <xf numFmtId="0" fontId="5" fillId="0" borderId="62" xfId="0" applyFont="1" applyBorder="1" applyAlignment="1" applyProtection="1">
      <alignment horizontal="center" vertical="center"/>
    </xf>
    <xf numFmtId="0" fontId="5" fillId="0" borderId="89" xfId="0" applyFont="1" applyBorder="1" applyAlignment="1" applyProtection="1">
      <alignment horizontal="center" vertical="center"/>
    </xf>
    <xf numFmtId="0" fontId="5" fillId="0" borderId="26" xfId="0" applyFont="1" applyBorder="1" applyAlignment="1" applyProtection="1">
      <alignment horizontal="center" vertical="center"/>
    </xf>
    <xf numFmtId="0" fontId="16" fillId="0" borderId="75" xfId="0" quotePrefix="1" applyFont="1" applyBorder="1" applyAlignment="1">
      <alignment horizontal="center" vertical="center"/>
    </xf>
    <xf numFmtId="0" fontId="16" fillId="0" borderId="77" xfId="0" applyFont="1" applyBorder="1" applyAlignment="1">
      <alignment horizontal="center" vertical="center"/>
    </xf>
    <xf numFmtId="0" fontId="4" fillId="0" borderId="23" xfId="0" applyFont="1" applyBorder="1" applyAlignment="1" applyProtection="1">
      <alignment horizontal="center"/>
    </xf>
    <xf numFmtId="0" fontId="4" fillId="0" borderId="58" xfId="0" applyFont="1" applyBorder="1" applyAlignment="1" applyProtection="1">
      <alignment horizontal="center"/>
    </xf>
    <xf numFmtId="0" fontId="5" fillId="0" borderId="0" xfId="0" applyFont="1" applyAlignment="1" applyProtection="1">
      <alignment horizontal="left" vertical="center"/>
      <protection locked="0"/>
    </xf>
    <xf numFmtId="0" fontId="20" fillId="0" borderId="0" xfId="0" applyFont="1" applyFill="1" applyBorder="1" applyAlignment="1">
      <alignment horizontal="center" vertical="top"/>
    </xf>
    <xf numFmtId="0" fontId="0" fillId="0" borderId="46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shrinkToFit="1"/>
    </xf>
    <xf numFmtId="0" fontId="0" fillId="0" borderId="72" xfId="0" applyFont="1" applyBorder="1" applyAlignment="1">
      <alignment horizontal="center" vertical="center" shrinkToFit="1"/>
    </xf>
    <xf numFmtId="0" fontId="0" fillId="0" borderId="91" xfId="0" applyFont="1" applyBorder="1" applyAlignment="1">
      <alignment horizontal="center" vertical="center" shrinkToFit="1"/>
    </xf>
    <xf numFmtId="0" fontId="0" fillId="0" borderId="8" xfId="0" applyFont="1" applyBorder="1" applyAlignment="1">
      <alignment horizontal="center" vertical="center" shrinkToFit="1"/>
    </xf>
    <xf numFmtId="0" fontId="20" fillId="0" borderId="80" xfId="0" applyFont="1" applyBorder="1" applyAlignment="1" applyProtection="1">
      <alignment horizontal="center" vertical="center"/>
      <protection locked="0"/>
    </xf>
    <xf numFmtId="0" fontId="20" fillId="0" borderId="59" xfId="0" quotePrefix="1" applyFont="1" applyBorder="1" applyAlignment="1" applyProtection="1">
      <alignment horizontal="center" vertical="center"/>
      <protection locked="0"/>
    </xf>
    <xf numFmtId="0" fontId="20" fillId="0" borderId="76" xfId="0" quotePrefix="1" applyFont="1" applyBorder="1" applyAlignment="1" applyProtection="1">
      <alignment horizontal="center" vertical="center"/>
      <protection locked="0"/>
    </xf>
    <xf numFmtId="0" fontId="20" fillId="0" borderId="67" xfId="0" quotePrefix="1" applyFont="1" applyBorder="1" applyAlignment="1" applyProtection="1">
      <alignment horizontal="center" vertical="center"/>
      <protection locked="0"/>
    </xf>
    <xf numFmtId="0" fontId="20" fillId="0" borderId="0" xfId="0" quotePrefix="1" applyFont="1" applyBorder="1" applyAlignment="1" applyProtection="1">
      <alignment horizontal="center" vertical="center"/>
      <protection locked="0"/>
    </xf>
    <xf numFmtId="0" fontId="20" fillId="0" borderId="92" xfId="0" quotePrefix="1" applyFont="1" applyBorder="1" applyAlignment="1" applyProtection="1">
      <alignment horizontal="center" vertical="center"/>
      <protection locked="0"/>
    </xf>
    <xf numFmtId="0" fontId="20" fillId="0" borderId="85" xfId="0" quotePrefix="1" applyFont="1" applyBorder="1" applyAlignment="1" applyProtection="1">
      <alignment horizontal="center" vertical="center"/>
      <protection locked="0"/>
    </xf>
    <xf numFmtId="0" fontId="20" fillId="0" borderId="71" xfId="0" quotePrefix="1" applyFont="1" applyBorder="1" applyAlignment="1" applyProtection="1">
      <alignment horizontal="center" vertical="center"/>
      <protection locked="0"/>
    </xf>
    <xf numFmtId="0" fontId="20" fillId="0" borderId="78" xfId="0" quotePrefix="1" applyFont="1" applyBorder="1" applyAlignment="1" applyProtection="1">
      <alignment horizontal="center" vertical="center"/>
      <protection locked="0"/>
    </xf>
    <xf numFmtId="0" fontId="0" fillId="0" borderId="93" xfId="0" applyBorder="1" applyAlignment="1">
      <alignment horizontal="center" vertical="distributed" textRotation="255" justifyLastLine="1" shrinkToFit="1"/>
    </xf>
    <xf numFmtId="0" fontId="0" fillId="0" borderId="94" xfId="0" applyBorder="1" applyAlignment="1">
      <alignment horizontal="center" vertical="distributed" textRotation="255" justifyLastLine="1" shrinkToFit="1"/>
    </xf>
    <xf numFmtId="0" fontId="0" fillId="0" borderId="93" xfId="0" applyBorder="1" applyAlignment="1">
      <alignment horizontal="center" vertical="distributed" textRotation="255" justifyLastLine="1"/>
    </xf>
    <xf numFmtId="0" fontId="0" fillId="0" borderId="94" xfId="0" applyBorder="1" applyAlignment="1">
      <alignment horizontal="center" vertical="distributed" textRotation="255" justifyLastLine="1"/>
    </xf>
    <xf numFmtId="0" fontId="0" fillId="0" borderId="7" xfId="0" applyFont="1" applyBorder="1" applyAlignment="1">
      <alignment horizontal="center" vertical="center" shrinkToFit="1"/>
    </xf>
    <xf numFmtId="176" fontId="19" fillId="0" borderId="0" xfId="0" quotePrefix="1" applyNumberFormat="1" applyFont="1" applyFill="1" applyBorder="1" applyAlignment="1">
      <alignment horizontal="center" vertical="center" shrinkToFit="1"/>
    </xf>
    <xf numFmtId="0" fontId="12" fillId="0" borderId="72" xfId="0" applyFont="1" applyBorder="1" applyAlignment="1">
      <alignment horizontal="distributed" vertical="center"/>
    </xf>
    <xf numFmtId="0" fontId="12" fillId="0" borderId="91" xfId="0" applyFont="1" applyBorder="1" applyAlignment="1">
      <alignment horizontal="distributed" vertical="center"/>
    </xf>
    <xf numFmtId="0" fontId="12" fillId="0" borderId="8" xfId="0" applyFont="1" applyBorder="1" applyAlignment="1">
      <alignment horizontal="distributed" vertical="center"/>
    </xf>
    <xf numFmtId="0" fontId="20" fillId="0" borderId="80" xfId="0" quotePrefix="1" applyFont="1" applyBorder="1" applyAlignment="1">
      <alignment horizontal="center" vertical="center"/>
    </xf>
    <xf numFmtId="0" fontId="20" fillId="0" borderId="59" xfId="0" quotePrefix="1" applyFont="1" applyBorder="1" applyAlignment="1">
      <alignment horizontal="center" vertical="center"/>
    </xf>
    <xf numFmtId="0" fontId="20" fillId="0" borderId="76" xfId="0" quotePrefix="1" applyFont="1" applyBorder="1" applyAlignment="1">
      <alignment horizontal="center" vertical="center"/>
    </xf>
    <xf numFmtId="0" fontId="20" fillId="0" borderId="67" xfId="0" quotePrefix="1" applyFont="1" applyBorder="1" applyAlignment="1">
      <alignment horizontal="center" vertical="center"/>
    </xf>
    <xf numFmtId="0" fontId="20" fillId="0" borderId="0" xfId="0" quotePrefix="1" applyFont="1" applyBorder="1" applyAlignment="1">
      <alignment horizontal="center" vertical="center"/>
    </xf>
    <xf numFmtId="0" fontId="20" fillId="0" borderId="92" xfId="0" quotePrefix="1" applyFont="1" applyBorder="1" applyAlignment="1">
      <alignment horizontal="center" vertical="center"/>
    </xf>
    <xf numFmtId="0" fontId="20" fillId="0" borderId="85" xfId="0" quotePrefix="1" applyFont="1" applyBorder="1" applyAlignment="1">
      <alignment horizontal="center" vertical="center"/>
    </xf>
    <xf numFmtId="0" fontId="20" fillId="0" borderId="71" xfId="0" quotePrefix="1" applyFont="1" applyBorder="1" applyAlignment="1">
      <alignment horizontal="center" vertical="center"/>
    </xf>
    <xf numFmtId="0" fontId="20" fillId="0" borderId="78" xfId="0" quotePrefix="1" applyFont="1" applyBorder="1" applyAlignment="1">
      <alignment horizontal="center" vertical="center"/>
    </xf>
    <xf numFmtId="0" fontId="0" fillId="0" borderId="7" xfId="0" applyBorder="1" applyAlignment="1">
      <alignment horizontal="distributed" vertical="center"/>
    </xf>
    <xf numFmtId="0" fontId="2" fillId="0" borderId="19" xfId="0" applyFont="1" applyBorder="1" applyAlignment="1">
      <alignment horizontal="center" vertical="center" wrapText="1" shrinkToFit="1"/>
    </xf>
    <xf numFmtId="0" fontId="2" fillId="0" borderId="22" xfId="0" applyFont="1" applyBorder="1" applyAlignment="1">
      <alignment horizontal="center" vertical="center" wrapText="1" shrinkToFit="1"/>
    </xf>
    <xf numFmtId="0" fontId="0" fillId="0" borderId="7" xfId="0" applyBorder="1" applyAlignment="1">
      <alignment horizontal="center" vertical="center" justifyLastLine="1"/>
    </xf>
    <xf numFmtId="0" fontId="0" fillId="0" borderId="23" xfId="0" applyBorder="1" applyAlignment="1">
      <alignment horizontal="center" vertical="center" justifyLastLine="1"/>
    </xf>
    <xf numFmtId="0" fontId="2" fillId="0" borderId="20" xfId="0" applyFont="1" applyBorder="1" applyAlignment="1">
      <alignment horizontal="center" vertical="center" wrapText="1" shrinkToFit="1"/>
    </xf>
    <xf numFmtId="0" fontId="0" fillId="0" borderId="47" xfId="0" applyFont="1" applyBorder="1" applyAlignment="1">
      <alignment horizontal="center" vertical="center" shrinkToFit="1"/>
    </xf>
    <xf numFmtId="0" fontId="0" fillId="0" borderId="23" xfId="0" applyFont="1" applyBorder="1" applyAlignment="1">
      <alignment horizontal="center" vertical="center" shrinkToFit="1"/>
    </xf>
    <xf numFmtId="176" fontId="7" fillId="2" borderId="0" xfId="0" applyNumberFormat="1" applyFont="1" applyFill="1" applyAlignment="1">
      <alignment horizontal="center" vertical="center" shrinkToFit="1"/>
    </xf>
    <xf numFmtId="176" fontId="7" fillId="3" borderId="0" xfId="0" applyNumberFormat="1" applyFont="1" applyFill="1" applyAlignment="1">
      <alignment horizontal="center" vertical="center" shrinkToFit="1"/>
    </xf>
    <xf numFmtId="176" fontId="7" fillId="0" borderId="0" xfId="0" applyNumberFormat="1" applyFont="1" applyAlignment="1">
      <alignment horizontal="center" vertical="center" shrinkToFit="1"/>
    </xf>
  </cellXfs>
  <cellStyles count="1">
    <cellStyle name="標準" xfId="0" builtinId="0"/>
  </cellStyles>
  <dxfs count="1">
    <dxf>
      <fill>
        <patternFill>
          <bgColor indexed="41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57150</xdr:colOff>
      <xdr:row>17</xdr:row>
      <xdr:rowOff>76200</xdr:rowOff>
    </xdr:from>
    <xdr:to>
      <xdr:col>35</xdr:col>
      <xdr:colOff>193675</xdr:colOff>
      <xdr:row>19</xdr:row>
      <xdr:rowOff>155575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000-000009000000}"/>
            </a:ext>
          </a:extLst>
        </xdr:cNvPr>
        <xdr:cNvSpPr/>
      </xdr:nvSpPr>
      <xdr:spPr>
        <a:xfrm>
          <a:off x="16059150" y="4508500"/>
          <a:ext cx="1673225" cy="536575"/>
        </a:xfrm>
        <a:prstGeom prst="wedgeRoundRectCallout">
          <a:avLst>
            <a:gd name="adj1" fmla="val 18462"/>
            <a:gd name="adj2" fmla="val -32548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区別を選んでください。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254000</xdr:colOff>
      <xdr:row>9</xdr:row>
      <xdr:rowOff>114300</xdr:rowOff>
    </xdr:from>
    <xdr:to>
      <xdr:col>33</xdr:col>
      <xdr:colOff>31750</xdr:colOff>
      <xdr:row>11</xdr:row>
      <xdr:rowOff>266700</xdr:rowOff>
    </xdr:to>
    <xdr:sp macro="" textlink="">
      <xdr:nvSpPr>
        <xdr:cNvPr id="10" name="右中かっこ 9">
          <a:extLst>
            <a:ext uri="{FF2B5EF4-FFF2-40B4-BE49-F238E27FC236}">
              <a16:creationId xmlns:a16="http://schemas.microsoft.com/office/drawing/2014/main" xmlns="" id="{00000000-0008-0000-0000-00000A000000}"/>
            </a:ext>
          </a:extLst>
        </xdr:cNvPr>
        <xdr:cNvSpPr/>
      </xdr:nvSpPr>
      <xdr:spPr>
        <a:xfrm flipH="1">
          <a:off x="16078200" y="2260600"/>
          <a:ext cx="400050" cy="8128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31</xdr:col>
      <xdr:colOff>187324</xdr:colOff>
      <xdr:row>39</xdr:row>
      <xdr:rowOff>273050</xdr:rowOff>
    </xdr:from>
    <xdr:to>
      <xdr:col>35</xdr:col>
      <xdr:colOff>415924</xdr:colOff>
      <xdr:row>41</xdr:row>
      <xdr:rowOff>193675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000-00000B000000}"/>
            </a:ext>
          </a:extLst>
        </xdr:cNvPr>
        <xdr:cNvSpPr/>
      </xdr:nvSpPr>
      <xdr:spPr>
        <a:xfrm>
          <a:off x="15897224" y="11156950"/>
          <a:ext cx="2057400" cy="581025"/>
        </a:xfrm>
        <a:prstGeom prst="wedgeRoundRectCallout">
          <a:avLst>
            <a:gd name="adj1" fmla="val 23525"/>
            <a:gd name="adj2" fmla="val -56260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26</xdr:col>
      <xdr:colOff>31750</xdr:colOff>
      <xdr:row>36</xdr:row>
      <xdr:rowOff>15875</xdr:rowOff>
    </xdr:from>
    <xdr:to>
      <xdr:col>29</xdr:col>
      <xdr:colOff>457947</xdr:colOff>
      <xdr:row>38</xdr:row>
      <xdr:rowOff>49493</xdr:rowOff>
    </xdr:to>
    <xdr:sp macro="" textlink="">
      <xdr:nvSpPr>
        <xdr:cNvPr id="6" name="角丸四角形吹き出し 5">
          <a:extLst>
            <a:ext uri="{FF2B5EF4-FFF2-40B4-BE49-F238E27FC236}">
              <a16:creationId xmlns:a16="http://schemas.microsoft.com/office/drawing/2014/main" xmlns="" id="{00000000-0008-0000-0000-000006000000}"/>
            </a:ext>
          </a:extLst>
        </xdr:cNvPr>
        <xdr:cNvSpPr/>
      </xdr:nvSpPr>
      <xdr:spPr>
        <a:xfrm>
          <a:off x="13096875" y="8524875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18</xdr:col>
      <xdr:colOff>97971</xdr:colOff>
      <xdr:row>7</xdr:row>
      <xdr:rowOff>196849</xdr:rowOff>
    </xdr:from>
    <xdr:to>
      <xdr:col>26</xdr:col>
      <xdr:colOff>337911</xdr:colOff>
      <xdr:row>9</xdr:row>
      <xdr:rowOff>76200</xdr:rowOff>
    </xdr:to>
    <xdr:sp macro="" textlink="">
      <xdr:nvSpPr>
        <xdr:cNvPr id="12" name="角丸四角形吹き出し 11">
          <a:extLst>
            <a:ext uri="{FF2B5EF4-FFF2-40B4-BE49-F238E27FC236}">
              <a16:creationId xmlns:a16="http://schemas.microsoft.com/office/drawing/2014/main" xmlns="" id="{00000000-0008-0000-0000-00000C000000}"/>
            </a:ext>
          </a:extLst>
        </xdr:cNvPr>
        <xdr:cNvSpPr/>
      </xdr:nvSpPr>
      <xdr:spPr>
        <a:xfrm>
          <a:off x="9216571" y="1708149"/>
          <a:ext cx="4329340" cy="514351"/>
        </a:xfrm>
        <a:prstGeom prst="wedgeRoundRectCallout">
          <a:avLst>
            <a:gd name="adj1" fmla="val 42463"/>
            <a:gd name="adj2" fmla="val -13825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監督・コーチを含む</a:t>
          </a:r>
          <a:r>
            <a:rPr kumimoji="1" lang="ja-JP" altLang="en-US" sz="1100"/>
            <a:t>学校長が認めた引率者全員（）を記入すること。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女子の運営を希望する場合は（　）をつけてください。</a:t>
          </a:r>
          <a:endParaRPr lang="ja-JP" altLang="ja-JP">
            <a:solidFill>
              <a:srgbClr val="FF0000"/>
            </a:solidFill>
            <a:effectLst/>
          </a:endParaRPr>
        </a:p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19</xdr:col>
      <xdr:colOff>149679</xdr:colOff>
      <xdr:row>23</xdr:row>
      <xdr:rowOff>206828</xdr:rowOff>
    </xdr:from>
    <xdr:to>
      <xdr:col>22</xdr:col>
      <xdr:colOff>639537</xdr:colOff>
      <xdr:row>26</xdr:row>
      <xdr:rowOff>241300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000-000008000000}"/>
            </a:ext>
          </a:extLst>
        </xdr:cNvPr>
        <xdr:cNvSpPr/>
      </xdr:nvSpPr>
      <xdr:spPr>
        <a:xfrm>
          <a:off x="9560379" y="5756728"/>
          <a:ext cx="2737758" cy="821872"/>
        </a:xfrm>
        <a:prstGeom prst="wedgeRoundRectCallout">
          <a:avLst>
            <a:gd name="adj1" fmla="val 102597"/>
            <a:gd name="adj2" fmla="val -22253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姓と名の間は、１マス空ける。</a:t>
          </a:r>
          <a:endParaRPr kumimoji="1" lang="en-US" altLang="ja-JP" sz="1100"/>
        </a:p>
        <a:p>
          <a:pPr algn="l"/>
          <a:r>
            <a:rPr lang="ja-JP" altLang="en-US" sz="1100" b="0" i="0" u="none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ふりがなも同様に空けて下さい。</a:t>
          </a:r>
          <a:endParaRPr lang="en-US" altLang="ja-JP" sz="1100" b="0" i="0" u="none" strike="noStrike">
            <a:solidFill>
              <a:schemeClr val="dk1"/>
            </a:solidFill>
            <a:effectLst/>
            <a:latin typeface="+mn-lt"/>
            <a:ea typeface="+mn-ea"/>
            <a:cs typeface="+mn-cs"/>
          </a:endParaRPr>
        </a:p>
        <a:p>
          <a:pPr algn="l"/>
          <a:r>
            <a:rPr lang="ja-JP" altLang="en-US"/>
            <a:t> </a:t>
          </a:r>
          <a:endParaRPr kumimoji="1" lang="ja-JP" altLang="en-US" sz="1100"/>
        </a:p>
      </xdr:txBody>
    </xdr:sp>
    <xdr:clientData/>
  </xdr:twoCellAnchor>
  <xdr:twoCellAnchor>
    <xdr:from>
      <xdr:col>27</xdr:col>
      <xdr:colOff>13608</xdr:colOff>
      <xdr:row>9</xdr:row>
      <xdr:rowOff>68035</xdr:rowOff>
    </xdr:from>
    <xdr:to>
      <xdr:col>27</xdr:col>
      <xdr:colOff>385898</xdr:colOff>
      <xdr:row>25</xdr:row>
      <xdr:rowOff>299358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xmlns="" id="{00000000-0008-0000-0000-00000D000000}"/>
            </a:ext>
          </a:extLst>
        </xdr:cNvPr>
        <xdr:cNvSpPr/>
      </xdr:nvSpPr>
      <xdr:spPr>
        <a:xfrm>
          <a:off x="13729608" y="2217964"/>
          <a:ext cx="372290" cy="3170465"/>
        </a:xfrm>
        <a:prstGeom prst="leftBrace">
          <a:avLst>
            <a:gd name="adj1" fmla="val 37573"/>
            <a:gd name="adj2" fmla="val 50000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18</xdr:col>
      <xdr:colOff>90714</xdr:colOff>
      <xdr:row>3</xdr:row>
      <xdr:rowOff>908</xdr:rowOff>
    </xdr:from>
    <xdr:to>
      <xdr:col>21</xdr:col>
      <xdr:colOff>662215</xdr:colOff>
      <xdr:row>5</xdr:row>
      <xdr:rowOff>0</xdr:rowOff>
    </xdr:to>
    <xdr:sp macro="" textlink="">
      <xdr:nvSpPr>
        <xdr:cNvPr id="15" name="角丸四角形吹き出し 14">
          <a:extLst>
            <a:ext uri="{FF2B5EF4-FFF2-40B4-BE49-F238E27FC236}">
              <a16:creationId xmlns:a16="http://schemas.microsoft.com/office/drawing/2014/main" xmlns="" id="{00000000-0008-0000-0000-00000F000000}"/>
            </a:ext>
          </a:extLst>
        </xdr:cNvPr>
        <xdr:cNvSpPr/>
      </xdr:nvSpPr>
      <xdr:spPr>
        <a:xfrm>
          <a:off x="9209314" y="978808"/>
          <a:ext cx="2438401" cy="532492"/>
        </a:xfrm>
        <a:prstGeom prst="wedgeRoundRectCallout">
          <a:avLst>
            <a:gd name="adj1" fmla="val 59553"/>
            <a:gd name="adj2" fmla="val -1361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  <a:p>
          <a:pPr algn="l"/>
          <a:r>
            <a:rPr kumimoji="1" lang="ja-JP" altLang="en-US" sz="1100"/>
            <a:t>学校名が自動入力されます。</a:t>
          </a:r>
        </a:p>
      </xdr:txBody>
    </xdr:sp>
    <xdr:clientData/>
  </xdr:twoCellAnchor>
  <xdr:twoCellAnchor>
    <xdr:from>
      <xdr:col>19</xdr:col>
      <xdr:colOff>114300</xdr:colOff>
      <xdr:row>16</xdr:row>
      <xdr:rowOff>114300</xdr:rowOff>
    </xdr:from>
    <xdr:to>
      <xdr:col>22</xdr:col>
      <xdr:colOff>304801</xdr:colOff>
      <xdr:row>17</xdr:row>
      <xdr:rowOff>304800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000-000010000000}"/>
            </a:ext>
          </a:extLst>
        </xdr:cNvPr>
        <xdr:cNvSpPr/>
      </xdr:nvSpPr>
      <xdr:spPr>
        <a:xfrm>
          <a:off x="9525000" y="4165600"/>
          <a:ext cx="2438401" cy="317500"/>
        </a:xfrm>
        <a:prstGeom prst="wedgeRoundRectCallout">
          <a:avLst>
            <a:gd name="adj1" fmla="val 40803"/>
            <a:gd name="adj2" fmla="val -12797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登録番号は１０桁です。</a:t>
          </a:r>
        </a:p>
      </xdr:txBody>
    </xdr:sp>
    <xdr:clientData/>
  </xdr:twoCellAnchor>
  <xdr:twoCellAnchor>
    <xdr:from>
      <xdr:col>27</xdr:col>
      <xdr:colOff>393701</xdr:colOff>
      <xdr:row>10</xdr:row>
      <xdr:rowOff>152400</xdr:rowOff>
    </xdr:from>
    <xdr:to>
      <xdr:col>32</xdr:col>
      <xdr:colOff>381000</xdr:colOff>
      <xdr:row>11</xdr:row>
      <xdr:rowOff>139700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000-000011000000}"/>
            </a:ext>
          </a:extLst>
        </xdr:cNvPr>
        <xdr:cNvSpPr/>
      </xdr:nvSpPr>
      <xdr:spPr>
        <a:xfrm>
          <a:off x="14300201" y="2603500"/>
          <a:ext cx="1981199" cy="317500"/>
        </a:xfrm>
        <a:prstGeom prst="wedgeRoundRectCallout">
          <a:avLst>
            <a:gd name="adj1" fmla="val -26287"/>
            <a:gd name="adj2" fmla="val 2680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ふりがなを入力して下さい。</a:t>
          </a:r>
        </a:p>
      </xdr:txBody>
    </xdr:sp>
    <xdr:clientData/>
  </xdr:twoCellAnchor>
  <xdr:twoCellAnchor>
    <xdr:from>
      <xdr:col>28</xdr:col>
      <xdr:colOff>171450</xdr:colOff>
      <xdr:row>3</xdr:row>
      <xdr:rowOff>0</xdr:rowOff>
    </xdr:from>
    <xdr:to>
      <xdr:col>33</xdr:col>
      <xdr:colOff>381000</xdr:colOff>
      <xdr:row>5</xdr:row>
      <xdr:rowOff>127000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xmlns="" id="{00000000-0008-0000-0000-000012000000}"/>
            </a:ext>
          </a:extLst>
        </xdr:cNvPr>
        <xdr:cNvSpPr/>
      </xdr:nvSpPr>
      <xdr:spPr>
        <a:xfrm>
          <a:off x="14814550" y="825500"/>
          <a:ext cx="2190750" cy="685800"/>
        </a:xfrm>
        <a:prstGeom prst="wedgeRoundRectCallout">
          <a:avLst>
            <a:gd name="adj1" fmla="val 38192"/>
            <a:gd name="adj2" fmla="val -9243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ドロップダウンリストから出場する種別を</a:t>
          </a:r>
          <a:r>
            <a:rPr lang="ja-JP" altLang="en-US"/>
            <a:t> 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177800</xdr:colOff>
      <xdr:row>1</xdr:row>
      <xdr:rowOff>25400</xdr:rowOff>
    </xdr:from>
    <xdr:to>
      <xdr:col>33</xdr:col>
      <xdr:colOff>577850</xdr:colOff>
      <xdr:row>2</xdr:row>
      <xdr:rowOff>254000</xdr:rowOff>
    </xdr:to>
    <xdr:sp macro="" textlink="">
      <xdr:nvSpPr>
        <xdr:cNvPr id="19" name="右中かっこ 18">
          <a:extLst>
            <a:ext uri="{FF2B5EF4-FFF2-40B4-BE49-F238E27FC236}">
              <a16:creationId xmlns:a16="http://schemas.microsoft.com/office/drawing/2014/main" xmlns="" id="{00000000-0008-0000-0000-000013000000}"/>
            </a:ext>
          </a:extLst>
        </xdr:cNvPr>
        <xdr:cNvSpPr/>
      </xdr:nvSpPr>
      <xdr:spPr>
        <a:xfrm flipH="1">
          <a:off x="16624300" y="317500"/>
          <a:ext cx="400050" cy="5207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0</xdr:colOff>
      <xdr:row>1</xdr:row>
      <xdr:rowOff>0</xdr:rowOff>
    </xdr:from>
    <xdr:to>
      <xdr:col>28</xdr:col>
      <xdr:colOff>158750</xdr:colOff>
      <xdr:row>2</xdr:row>
      <xdr:rowOff>237671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000-00000E000000}"/>
            </a:ext>
          </a:extLst>
        </xdr:cNvPr>
        <xdr:cNvSpPr/>
      </xdr:nvSpPr>
      <xdr:spPr>
        <a:xfrm>
          <a:off x="13309600" y="292100"/>
          <a:ext cx="1416050" cy="529771"/>
        </a:xfrm>
        <a:prstGeom prst="wedgeRoundRectCallout">
          <a:avLst>
            <a:gd name="adj1" fmla="val 69081"/>
            <a:gd name="adj2" fmla="val 53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31</xdr:col>
      <xdr:colOff>225424</xdr:colOff>
      <xdr:row>33</xdr:row>
      <xdr:rowOff>95250</xdr:rowOff>
    </xdr:from>
    <xdr:to>
      <xdr:col>35</xdr:col>
      <xdr:colOff>454024</xdr:colOff>
      <xdr:row>35</xdr:row>
      <xdr:rowOff>15875</xdr:rowOff>
    </xdr:to>
    <xdr:sp macro="" textlink="">
      <xdr:nvSpPr>
        <xdr:cNvPr id="8" name="角丸四角形吹き出し 7">
          <a:extLst>
            <a:ext uri="{FF2B5EF4-FFF2-40B4-BE49-F238E27FC236}">
              <a16:creationId xmlns:a16="http://schemas.microsoft.com/office/drawing/2014/main" xmlns="" id="{00000000-0008-0000-0100-000008000000}"/>
            </a:ext>
          </a:extLst>
        </xdr:cNvPr>
        <xdr:cNvSpPr/>
      </xdr:nvSpPr>
      <xdr:spPr>
        <a:xfrm>
          <a:off x="15833724" y="8528050"/>
          <a:ext cx="2057400" cy="581025"/>
        </a:xfrm>
        <a:prstGeom prst="wedgeRoundRectCallout">
          <a:avLst>
            <a:gd name="adj1" fmla="val 29081"/>
            <a:gd name="adj2" fmla="val -21069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有資格者と同姓がいる場合は</a:t>
          </a:r>
          <a:endParaRPr kumimoji="1" lang="en-US" altLang="ja-JP" sz="1100"/>
        </a:p>
        <a:p>
          <a:pPr algn="ctr"/>
          <a:r>
            <a:rPr kumimoji="1" lang="ja-JP" altLang="en-US" sz="1100"/>
            <a:t>ドロップダウンリストから選ぶ</a:t>
          </a:r>
        </a:p>
      </xdr:txBody>
    </xdr:sp>
    <xdr:clientData/>
  </xdr:twoCellAnchor>
  <xdr:twoCellAnchor>
    <xdr:from>
      <xdr:col>26</xdr:col>
      <xdr:colOff>31750</xdr:colOff>
      <xdr:row>36</xdr:row>
      <xdr:rowOff>0</xdr:rowOff>
    </xdr:from>
    <xdr:to>
      <xdr:col>29</xdr:col>
      <xdr:colOff>457947</xdr:colOff>
      <xdr:row>38</xdr:row>
      <xdr:rowOff>33618</xdr:rowOff>
    </xdr:to>
    <xdr:sp macro="" textlink="">
      <xdr:nvSpPr>
        <xdr:cNvPr id="9" name="角丸四角形吹き出し 8">
          <a:extLst>
            <a:ext uri="{FF2B5EF4-FFF2-40B4-BE49-F238E27FC236}">
              <a16:creationId xmlns:a16="http://schemas.microsoft.com/office/drawing/2014/main" xmlns="" id="{00000000-0008-0000-0100-000009000000}"/>
            </a:ext>
          </a:extLst>
        </xdr:cNvPr>
        <xdr:cNvSpPr/>
      </xdr:nvSpPr>
      <xdr:spPr>
        <a:xfrm>
          <a:off x="13096875" y="8509000"/>
          <a:ext cx="1966072" cy="6686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19</xdr:col>
      <xdr:colOff>174625</xdr:colOff>
      <xdr:row>23</xdr:row>
      <xdr:rowOff>100239</xdr:rowOff>
    </xdr:from>
    <xdr:to>
      <xdr:col>22</xdr:col>
      <xdr:colOff>587376</xdr:colOff>
      <xdr:row>26</xdr:row>
      <xdr:rowOff>63500</xdr:rowOff>
    </xdr:to>
    <xdr:sp macro="" textlink="">
      <xdr:nvSpPr>
        <xdr:cNvPr id="11" name="角丸四角形吹き出し 10">
          <a:extLst>
            <a:ext uri="{FF2B5EF4-FFF2-40B4-BE49-F238E27FC236}">
              <a16:creationId xmlns:a16="http://schemas.microsoft.com/office/drawing/2014/main" xmlns="" id="{00000000-0008-0000-0100-00000B000000}"/>
            </a:ext>
          </a:extLst>
        </xdr:cNvPr>
        <xdr:cNvSpPr/>
      </xdr:nvSpPr>
      <xdr:spPr>
        <a:xfrm>
          <a:off x="9585325" y="5650139"/>
          <a:ext cx="2660651" cy="750661"/>
        </a:xfrm>
        <a:prstGeom prst="wedgeRoundRectCallout">
          <a:avLst>
            <a:gd name="adj1" fmla="val 103574"/>
            <a:gd name="adj2" fmla="val -23118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プログラム原稿に反映されます。</a:t>
          </a:r>
          <a:endParaRPr kumimoji="1" lang="en-US" altLang="ja-JP" sz="1100"/>
        </a:p>
        <a:p>
          <a:pPr algn="l"/>
          <a:r>
            <a:rPr kumimoji="1" lang="ja-JP" altLang="en-US" sz="1100"/>
            <a:t>姓と名の間は、１マス空ける。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ja-JP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ふりがなも同様に空けて下さい</a:t>
          </a:r>
          <a:r>
            <a:rPr lang="ja-JP" altLang="en-US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。</a:t>
          </a:r>
          <a:endParaRPr lang="ja-JP" altLang="ja-JP">
            <a:effectLst/>
          </a:endParaRPr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26</xdr:col>
      <xdr:colOff>526143</xdr:colOff>
      <xdr:row>9</xdr:row>
      <xdr:rowOff>63501</xdr:rowOff>
    </xdr:from>
    <xdr:to>
      <xdr:col>27</xdr:col>
      <xdr:colOff>317499</xdr:colOff>
      <xdr:row>25</xdr:row>
      <xdr:rowOff>254001</xdr:rowOff>
    </xdr:to>
    <xdr:sp macro="" textlink="">
      <xdr:nvSpPr>
        <xdr:cNvPr id="13" name="左中かっこ 12">
          <a:extLst>
            <a:ext uri="{FF2B5EF4-FFF2-40B4-BE49-F238E27FC236}">
              <a16:creationId xmlns:a16="http://schemas.microsoft.com/office/drawing/2014/main" xmlns="" id="{00000000-0008-0000-0100-00000D000000}"/>
            </a:ext>
          </a:extLst>
        </xdr:cNvPr>
        <xdr:cNvSpPr/>
      </xdr:nvSpPr>
      <xdr:spPr>
        <a:xfrm>
          <a:off x="13591268" y="2222501"/>
          <a:ext cx="410481" cy="3048000"/>
        </a:xfrm>
        <a:prstGeom prst="leftBrace">
          <a:avLst>
            <a:gd name="adj1" fmla="val 37573"/>
            <a:gd name="adj2" fmla="val 50000"/>
          </a:avLst>
        </a:prstGeom>
        <a:ln>
          <a:solidFill>
            <a:schemeClr val="bg1"/>
          </a:solidFill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29</xdr:col>
      <xdr:colOff>450850</xdr:colOff>
      <xdr:row>15</xdr:row>
      <xdr:rowOff>215900</xdr:rowOff>
    </xdr:from>
    <xdr:to>
      <xdr:col>33</xdr:col>
      <xdr:colOff>434975</xdr:colOff>
      <xdr:row>17</xdr:row>
      <xdr:rowOff>304799</xdr:rowOff>
    </xdr:to>
    <xdr:sp macro="" textlink="">
      <xdr:nvSpPr>
        <xdr:cNvPr id="14" name="角丸四角形吹き出し 13">
          <a:extLst>
            <a:ext uri="{FF2B5EF4-FFF2-40B4-BE49-F238E27FC236}">
              <a16:creationId xmlns:a16="http://schemas.microsoft.com/office/drawing/2014/main" xmlns="" id="{00000000-0008-0000-0100-00000E000000}"/>
            </a:ext>
          </a:extLst>
        </xdr:cNvPr>
        <xdr:cNvSpPr/>
      </xdr:nvSpPr>
      <xdr:spPr>
        <a:xfrm>
          <a:off x="15284450" y="3721100"/>
          <a:ext cx="1673225" cy="546099"/>
        </a:xfrm>
        <a:prstGeom prst="wedgeRoundRectCallout">
          <a:avLst>
            <a:gd name="adj1" fmla="val 45028"/>
            <a:gd name="adj2" fmla="val -26423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区別を選んでください。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32</xdr:col>
      <xdr:colOff>254000</xdr:colOff>
      <xdr:row>9</xdr:row>
      <xdr:rowOff>114300</xdr:rowOff>
    </xdr:from>
    <xdr:to>
      <xdr:col>33</xdr:col>
      <xdr:colOff>31750</xdr:colOff>
      <xdr:row>11</xdr:row>
      <xdr:rowOff>266700</xdr:rowOff>
    </xdr:to>
    <xdr:sp macro="" textlink="">
      <xdr:nvSpPr>
        <xdr:cNvPr id="15" name="右中かっこ 14">
          <a:extLst>
            <a:ext uri="{FF2B5EF4-FFF2-40B4-BE49-F238E27FC236}">
              <a16:creationId xmlns:a16="http://schemas.microsoft.com/office/drawing/2014/main" xmlns="" id="{00000000-0008-0000-0100-00000F000000}"/>
            </a:ext>
          </a:extLst>
        </xdr:cNvPr>
        <xdr:cNvSpPr/>
      </xdr:nvSpPr>
      <xdr:spPr>
        <a:xfrm flipH="1">
          <a:off x="15932150" y="2266950"/>
          <a:ext cx="396875" cy="800100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26</xdr:col>
      <xdr:colOff>31750</xdr:colOff>
      <xdr:row>36</xdr:row>
      <xdr:rowOff>15875</xdr:rowOff>
    </xdr:from>
    <xdr:to>
      <xdr:col>29</xdr:col>
      <xdr:colOff>457947</xdr:colOff>
      <xdr:row>38</xdr:row>
      <xdr:rowOff>49493</xdr:rowOff>
    </xdr:to>
    <xdr:sp macro="" textlink="">
      <xdr:nvSpPr>
        <xdr:cNvPr id="16" name="角丸四角形吹き出し 15">
          <a:extLst>
            <a:ext uri="{FF2B5EF4-FFF2-40B4-BE49-F238E27FC236}">
              <a16:creationId xmlns:a16="http://schemas.microsoft.com/office/drawing/2014/main" xmlns="" id="{00000000-0008-0000-0100-000010000000}"/>
            </a:ext>
          </a:extLst>
        </xdr:cNvPr>
        <xdr:cNvSpPr/>
      </xdr:nvSpPr>
      <xdr:spPr>
        <a:xfrm>
          <a:off x="13128625" y="9512300"/>
          <a:ext cx="1959722" cy="681318"/>
        </a:xfrm>
        <a:prstGeom prst="wedgeRoundRectCallout">
          <a:avLst>
            <a:gd name="adj1" fmla="val 32738"/>
            <a:gd name="adj2" fmla="val -113863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>
            <a:lnSpc>
              <a:spcPts val="1300"/>
            </a:lnSpc>
          </a:pPr>
          <a:r>
            <a:rPr kumimoji="1" lang="ja-JP" altLang="en-US" sz="1100"/>
            <a:t>資格を得た大会名と成績の入力は不要です。</a:t>
          </a:r>
        </a:p>
      </xdr:txBody>
    </xdr:sp>
    <xdr:clientData/>
  </xdr:twoCellAnchor>
  <xdr:twoCellAnchor>
    <xdr:from>
      <xdr:col>18</xdr:col>
      <xdr:colOff>97971</xdr:colOff>
      <xdr:row>7</xdr:row>
      <xdr:rowOff>196849</xdr:rowOff>
    </xdr:from>
    <xdr:to>
      <xdr:col>26</xdr:col>
      <xdr:colOff>337911</xdr:colOff>
      <xdr:row>9</xdr:row>
      <xdr:rowOff>76200</xdr:rowOff>
    </xdr:to>
    <xdr:sp macro="" textlink="">
      <xdr:nvSpPr>
        <xdr:cNvPr id="17" name="角丸四角形吹き出し 16">
          <a:extLst>
            <a:ext uri="{FF2B5EF4-FFF2-40B4-BE49-F238E27FC236}">
              <a16:creationId xmlns:a16="http://schemas.microsoft.com/office/drawing/2014/main" xmlns="" id="{00000000-0008-0000-0100-000011000000}"/>
            </a:ext>
          </a:extLst>
        </xdr:cNvPr>
        <xdr:cNvSpPr/>
      </xdr:nvSpPr>
      <xdr:spPr>
        <a:xfrm>
          <a:off x="9216571" y="1708149"/>
          <a:ext cx="4329340" cy="514351"/>
        </a:xfrm>
        <a:prstGeom prst="wedgeRoundRectCallout">
          <a:avLst>
            <a:gd name="adj1" fmla="val 42463"/>
            <a:gd name="adj2" fmla="val -116035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学校長が認めた引率者全員（監督・コーチを含む）を記入すること。</a:t>
          </a:r>
          <a:endParaRPr kumimoji="1" lang="en-US" altLang="ja-JP" sz="1100"/>
        </a:p>
        <a:p>
          <a:pPr algn="l">
            <a:lnSpc>
              <a:spcPts val="1300"/>
            </a:lnSpc>
          </a:pPr>
          <a:r>
            <a:rPr kumimoji="1" lang="ja-JP" altLang="en-US" sz="1100">
              <a:solidFill>
                <a:srgbClr val="FF0000"/>
              </a:solidFill>
            </a:rPr>
            <a:t>男子の運営を希望する場合は（　）をつけてください。</a:t>
          </a:r>
          <a:endParaRPr kumimoji="1" lang="en-US" altLang="ja-JP" sz="1100">
            <a:solidFill>
              <a:srgbClr val="FF0000"/>
            </a:solidFill>
          </a:endParaRPr>
        </a:p>
        <a:p>
          <a:pPr algn="l">
            <a:lnSpc>
              <a:spcPts val="1300"/>
            </a:lnSpc>
          </a:pPr>
          <a:endParaRPr kumimoji="1" lang="ja-JP" altLang="en-US" sz="1100"/>
        </a:p>
      </xdr:txBody>
    </xdr:sp>
    <xdr:clientData/>
  </xdr:twoCellAnchor>
  <xdr:twoCellAnchor>
    <xdr:from>
      <xdr:col>18</xdr:col>
      <xdr:colOff>65314</xdr:colOff>
      <xdr:row>3</xdr:row>
      <xdr:rowOff>908</xdr:rowOff>
    </xdr:from>
    <xdr:to>
      <xdr:col>21</xdr:col>
      <xdr:colOff>636815</xdr:colOff>
      <xdr:row>5</xdr:row>
      <xdr:rowOff>0</xdr:rowOff>
    </xdr:to>
    <xdr:sp macro="" textlink="">
      <xdr:nvSpPr>
        <xdr:cNvPr id="20" name="角丸四角形吹き出し 19">
          <a:extLst>
            <a:ext uri="{FF2B5EF4-FFF2-40B4-BE49-F238E27FC236}">
              <a16:creationId xmlns:a16="http://schemas.microsoft.com/office/drawing/2014/main" xmlns="" id="{00000000-0008-0000-0100-000014000000}"/>
            </a:ext>
          </a:extLst>
        </xdr:cNvPr>
        <xdr:cNvSpPr/>
      </xdr:nvSpPr>
      <xdr:spPr>
        <a:xfrm>
          <a:off x="9183914" y="978808"/>
          <a:ext cx="2438401" cy="532492"/>
        </a:xfrm>
        <a:prstGeom prst="wedgeRoundRectCallout">
          <a:avLst>
            <a:gd name="adj1" fmla="val 58511"/>
            <a:gd name="adj2" fmla="val -13851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  <a:p>
          <a:pPr marL="0" marR="0" lvl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学校名が自動入力されます。</a:t>
          </a:r>
          <a:endParaRPr lang="ja-JP" altLang="ja-JP">
            <a:effectLst/>
          </a:endParaRPr>
        </a:p>
        <a:p>
          <a:pPr algn="ctr"/>
          <a:endParaRPr kumimoji="1" lang="ja-JP" altLang="en-US" sz="1100"/>
        </a:p>
      </xdr:txBody>
    </xdr:sp>
    <xdr:clientData/>
  </xdr:twoCellAnchor>
  <xdr:twoCellAnchor>
    <xdr:from>
      <xdr:col>19</xdr:col>
      <xdr:colOff>152400</xdr:colOff>
      <xdr:row>16</xdr:row>
      <xdr:rowOff>114300</xdr:rowOff>
    </xdr:from>
    <xdr:to>
      <xdr:col>22</xdr:col>
      <xdr:colOff>342901</xdr:colOff>
      <xdr:row>17</xdr:row>
      <xdr:rowOff>304800</xdr:rowOff>
    </xdr:to>
    <xdr:sp macro="" textlink="">
      <xdr:nvSpPr>
        <xdr:cNvPr id="21" name="角丸四角形吹き出し 20">
          <a:extLst>
            <a:ext uri="{FF2B5EF4-FFF2-40B4-BE49-F238E27FC236}">
              <a16:creationId xmlns:a16="http://schemas.microsoft.com/office/drawing/2014/main" xmlns="" id="{00000000-0008-0000-0100-000015000000}"/>
            </a:ext>
          </a:extLst>
        </xdr:cNvPr>
        <xdr:cNvSpPr/>
      </xdr:nvSpPr>
      <xdr:spPr>
        <a:xfrm>
          <a:off x="9563100" y="4165600"/>
          <a:ext cx="2438401" cy="317500"/>
        </a:xfrm>
        <a:prstGeom prst="wedgeRoundRectCallout">
          <a:avLst>
            <a:gd name="adj1" fmla="val 39240"/>
            <a:gd name="adj2" fmla="val -13997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登録番号は１０桁です。</a:t>
          </a:r>
        </a:p>
      </xdr:txBody>
    </xdr:sp>
    <xdr:clientData/>
  </xdr:twoCellAnchor>
  <xdr:twoCellAnchor>
    <xdr:from>
      <xdr:col>27</xdr:col>
      <xdr:colOff>63501</xdr:colOff>
      <xdr:row>9</xdr:row>
      <xdr:rowOff>304800</xdr:rowOff>
    </xdr:from>
    <xdr:to>
      <xdr:col>32</xdr:col>
      <xdr:colOff>88901</xdr:colOff>
      <xdr:row>10</xdr:row>
      <xdr:rowOff>292100</xdr:rowOff>
    </xdr:to>
    <xdr:sp macro="" textlink="">
      <xdr:nvSpPr>
        <xdr:cNvPr id="22" name="角丸四角形吹き出し 21">
          <a:extLst>
            <a:ext uri="{FF2B5EF4-FFF2-40B4-BE49-F238E27FC236}">
              <a16:creationId xmlns:a16="http://schemas.microsoft.com/office/drawing/2014/main" xmlns="" id="{00000000-0008-0000-0100-000016000000}"/>
            </a:ext>
          </a:extLst>
        </xdr:cNvPr>
        <xdr:cNvSpPr/>
      </xdr:nvSpPr>
      <xdr:spPr>
        <a:xfrm>
          <a:off x="13893801" y="2451100"/>
          <a:ext cx="2019300" cy="317500"/>
        </a:xfrm>
        <a:prstGeom prst="wedgeRoundRectCallout">
          <a:avLst>
            <a:gd name="adj1" fmla="val -16852"/>
            <a:gd name="adj2" fmla="val 18802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ふりがなを入力して下さい。</a:t>
          </a:r>
        </a:p>
      </xdr:txBody>
    </xdr:sp>
    <xdr:clientData/>
  </xdr:twoCellAnchor>
  <xdr:twoCellAnchor>
    <xdr:from>
      <xdr:col>28</xdr:col>
      <xdr:colOff>171450</xdr:colOff>
      <xdr:row>3</xdr:row>
      <xdr:rowOff>0</xdr:rowOff>
    </xdr:from>
    <xdr:to>
      <xdr:col>33</xdr:col>
      <xdr:colOff>317500</xdr:colOff>
      <xdr:row>7</xdr:row>
      <xdr:rowOff>101600</xdr:rowOff>
    </xdr:to>
    <xdr:sp macro="" textlink="">
      <xdr:nvSpPr>
        <xdr:cNvPr id="23" name="角丸四角形吹き出し 22">
          <a:extLst>
            <a:ext uri="{FF2B5EF4-FFF2-40B4-BE49-F238E27FC236}">
              <a16:creationId xmlns:a16="http://schemas.microsoft.com/office/drawing/2014/main" xmlns="" id="{00000000-0008-0000-0100-000017000000}"/>
            </a:ext>
          </a:extLst>
        </xdr:cNvPr>
        <xdr:cNvSpPr/>
      </xdr:nvSpPr>
      <xdr:spPr>
        <a:xfrm>
          <a:off x="14712950" y="825500"/>
          <a:ext cx="2127250" cy="571500"/>
        </a:xfrm>
        <a:prstGeom prst="wedgeRoundRectCallout">
          <a:avLst>
            <a:gd name="adj1" fmla="val 38434"/>
            <a:gd name="adj2" fmla="val -110834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ドロップダウンリストから</a:t>
          </a:r>
          <a:r>
            <a:rPr lang="ja-JP" altLang="en-US"/>
            <a:t> 出場する種別を選んでください。</a:t>
          </a:r>
          <a:endParaRPr lang="en-US" altLang="ja-JP"/>
        </a:p>
        <a:p>
          <a:pPr algn="l"/>
          <a:endParaRPr kumimoji="1" lang="ja-JP" altLang="en-US" sz="1100"/>
        </a:p>
      </xdr:txBody>
    </xdr:sp>
    <xdr:clientData/>
  </xdr:twoCellAnchor>
  <xdr:twoCellAnchor>
    <xdr:from>
      <xdr:col>33</xdr:col>
      <xdr:colOff>177800</xdr:colOff>
      <xdr:row>1</xdr:row>
      <xdr:rowOff>25400</xdr:rowOff>
    </xdr:from>
    <xdr:to>
      <xdr:col>33</xdr:col>
      <xdr:colOff>577850</xdr:colOff>
      <xdr:row>2</xdr:row>
      <xdr:rowOff>254000</xdr:rowOff>
    </xdr:to>
    <xdr:sp macro="" textlink="">
      <xdr:nvSpPr>
        <xdr:cNvPr id="24" name="右中かっこ 23">
          <a:extLst>
            <a:ext uri="{FF2B5EF4-FFF2-40B4-BE49-F238E27FC236}">
              <a16:creationId xmlns:a16="http://schemas.microsoft.com/office/drawing/2014/main" xmlns="" id="{00000000-0008-0000-0100-000018000000}"/>
            </a:ext>
          </a:extLst>
        </xdr:cNvPr>
        <xdr:cNvSpPr/>
      </xdr:nvSpPr>
      <xdr:spPr>
        <a:xfrm flipH="1">
          <a:off x="16475075" y="320675"/>
          <a:ext cx="400050" cy="523875"/>
        </a:xfrm>
        <a:prstGeom prst="rightBrace">
          <a:avLst/>
        </a:prstGeom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  <xdr:txBody>
        <a:bodyPr vertOverflow="clip" rtlCol="0" anchor="ctr"/>
        <a:lstStyle/>
        <a:p>
          <a:endParaRPr lang="ja-JP" altLang="en-US"/>
        </a:p>
      </xdr:txBody>
    </xdr:sp>
    <xdr:clientData/>
  </xdr:twoCellAnchor>
  <xdr:twoCellAnchor>
    <xdr:from>
      <xdr:col>22</xdr:col>
      <xdr:colOff>348342</xdr:colOff>
      <xdr:row>1</xdr:row>
      <xdr:rowOff>228601</xdr:rowOff>
    </xdr:from>
    <xdr:to>
      <xdr:col>26</xdr:col>
      <xdr:colOff>226785</xdr:colOff>
      <xdr:row>3</xdr:row>
      <xdr:rowOff>193222</xdr:rowOff>
    </xdr:to>
    <xdr:sp macro="" textlink="">
      <xdr:nvSpPr>
        <xdr:cNvPr id="18" name="角丸四角形吹き出し 17">
          <a:extLst>
            <a:ext uri="{FF2B5EF4-FFF2-40B4-BE49-F238E27FC236}">
              <a16:creationId xmlns:a16="http://schemas.microsoft.com/office/drawing/2014/main" xmlns="" id="{00000000-0008-0000-0100-000012000000}"/>
            </a:ext>
          </a:extLst>
        </xdr:cNvPr>
        <xdr:cNvSpPr/>
      </xdr:nvSpPr>
      <xdr:spPr>
        <a:xfrm>
          <a:off x="12083142" y="495301"/>
          <a:ext cx="1427843" cy="523421"/>
        </a:xfrm>
        <a:prstGeom prst="wedgeRoundRectCallout">
          <a:avLst>
            <a:gd name="adj1" fmla="val 83312"/>
            <a:gd name="adj2" fmla="val -45627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l"/>
          <a:r>
            <a:rPr kumimoji="1" lang="ja-JP" altLang="en-US" sz="1100"/>
            <a:t>高体連番号を先に入力してください。</a:t>
          </a:r>
          <a:endParaRPr kumimoji="1" lang="en-US" altLang="ja-JP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11</xdr:row>
      <xdr:rowOff>47625</xdr:rowOff>
    </xdr:from>
    <xdr:to>
      <xdr:col>3</xdr:col>
      <xdr:colOff>571500</xdr:colOff>
      <xdr:row>13</xdr:row>
      <xdr:rowOff>63500</xdr:rowOff>
    </xdr:to>
    <xdr:sp macro="" textlink="">
      <xdr:nvSpPr>
        <xdr:cNvPr id="2" name="角丸四角形吹き出し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SpPr/>
      </xdr:nvSpPr>
      <xdr:spPr>
        <a:xfrm>
          <a:off x="361950" y="2857500"/>
          <a:ext cx="1114425" cy="358775"/>
        </a:xfrm>
        <a:prstGeom prst="wedgeRoundRectCallout">
          <a:avLst>
            <a:gd name="adj1" fmla="val -35119"/>
            <a:gd name="adj2" fmla="val 171196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高体連番号</a:t>
          </a:r>
        </a:p>
      </xdr:txBody>
    </xdr:sp>
    <xdr:clientData/>
  </xdr:twoCellAnchor>
  <xdr:twoCellAnchor>
    <xdr:from>
      <xdr:col>5</xdr:col>
      <xdr:colOff>224117</xdr:colOff>
      <xdr:row>11</xdr:row>
      <xdr:rowOff>56029</xdr:rowOff>
    </xdr:from>
    <xdr:to>
      <xdr:col>11</xdr:col>
      <xdr:colOff>56028</xdr:colOff>
      <xdr:row>13</xdr:row>
      <xdr:rowOff>78441</xdr:rowOff>
    </xdr:to>
    <xdr:sp macro="" textlink="">
      <xdr:nvSpPr>
        <xdr:cNvPr id="3" name="角丸四角形吹き出し 2">
          <a:extLst>
            <a:ext uri="{FF2B5EF4-FFF2-40B4-BE49-F238E27FC236}">
              <a16:creationId xmlns:a16="http://schemas.microsoft.com/office/drawing/2014/main" xmlns="" id="{00000000-0008-0000-0200-000003000000}"/>
            </a:ext>
          </a:extLst>
        </xdr:cNvPr>
        <xdr:cNvSpPr/>
      </xdr:nvSpPr>
      <xdr:spPr>
        <a:xfrm>
          <a:off x="2081492" y="2865904"/>
          <a:ext cx="2213161" cy="365312"/>
        </a:xfrm>
        <a:prstGeom prst="wedgeRoundRectCallout">
          <a:avLst>
            <a:gd name="adj1" fmla="val -41138"/>
            <a:gd name="adj2" fmla="val 181250"/>
            <a:gd name="adj3" fmla="val 16667"/>
          </a:avLst>
        </a:prstGeom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r>
            <a:rPr kumimoji="1" lang="ja-JP" altLang="en-US" sz="1100"/>
            <a:t>姓と名の間は、</a:t>
          </a:r>
          <a:r>
            <a:rPr kumimoji="1" lang="en-US" altLang="ja-JP" sz="1100"/>
            <a:t>1</a:t>
          </a:r>
          <a:r>
            <a:rPr kumimoji="1" lang="ja-JP" altLang="en-US" sz="1100"/>
            <a:t>マス空ける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lesv\&#19968;&#39640;DATA\&#23554;&#38272;&#37096;\&#21332;&#20250;&#26479;\25&#12539;&#21332;&#20250;&#26479;&#30003;&#36796;&#2636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男子"/>
      <sheetName val="女子"/>
      <sheetName val="抽選作業用"/>
    </sheetNames>
    <sheetDataSet>
      <sheetData sheetId="0">
        <row r="11">
          <cell r="J11" t="str">
            <v>学年</v>
          </cell>
        </row>
      </sheetData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00B0F0"/>
  </sheetPr>
  <dimension ref="A1:AR55"/>
  <sheetViews>
    <sheetView tabSelected="1" view="pageBreakPreview" zoomScale="75" zoomScaleNormal="100" zoomScaleSheetLayoutView="75" workbookViewId="0">
      <selection activeCell="AQ12" sqref="AQ12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5.125" style="1" customWidth="1"/>
    <col min="17" max="17" width="6.25" style="1" customWidth="1"/>
    <col min="18" max="18" width="5" style="1" customWidth="1"/>
    <col min="19" max="19" width="3.75" style="1" customWidth="1"/>
    <col min="20" max="20" width="15" style="1" customWidth="1"/>
    <col min="21" max="21" width="5.625" style="1" customWidth="1"/>
    <col min="22" max="22" width="8.75" style="1" customWidth="1"/>
    <col min="23" max="23" width="11.25" style="1" customWidth="1"/>
    <col min="24" max="24" width="1.25" style="1" customWidth="1"/>
    <col min="25" max="26" width="3.75" style="1" customWidth="1"/>
    <col min="27" max="27" width="8.125" style="1" customWidth="1"/>
    <col min="28" max="28" width="8.25" style="1" customWidth="1"/>
    <col min="29" max="29" width="3.75" style="1" customWidth="1"/>
    <col min="30" max="30" width="6.25" style="1" customWidth="1"/>
    <col min="31" max="32" width="3.75" style="1" customWidth="1"/>
    <col min="33" max="34" width="8.125" style="1" customWidth="1"/>
    <col min="35" max="35" width="3.75" style="1" customWidth="1"/>
    <col min="36" max="36" width="6.25" style="1" customWidth="1"/>
    <col min="37" max="42" width="9" style="1"/>
    <col min="43" max="44" width="12.625" style="1" customWidth="1"/>
    <col min="45" max="16384" width="9" style="1"/>
  </cols>
  <sheetData>
    <row r="1" spans="1:44" ht="21" customHeight="1" thickBot="1">
      <c r="A1" s="359" t="s">
        <v>284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6"/>
      <c r="S1" s="401" t="str">
        <f>A1</f>
        <v>令和３年度　第６１回香川県高等学校新人（選抜）バドミントン競技大会　参加申込書</v>
      </c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</row>
    <row r="2" spans="1:44" ht="22.15" customHeight="1">
      <c r="A2" s="364" t="s">
        <v>50</v>
      </c>
      <c r="B2" s="365"/>
      <c r="C2" s="393" t="str">
        <f>IF(I2=0,"",VLOOKUP(I2,抽選作業用!Z4:AB50,2))</f>
        <v/>
      </c>
      <c r="D2" s="393"/>
      <c r="E2" s="393"/>
      <c r="F2" s="393"/>
      <c r="G2" s="394"/>
      <c r="H2" s="360" t="s">
        <v>282</v>
      </c>
      <c r="I2" s="366"/>
      <c r="J2" s="391" t="s">
        <v>281</v>
      </c>
      <c r="K2" s="387">
        <v>11</v>
      </c>
      <c r="L2" s="388"/>
      <c r="M2" s="385" t="s">
        <v>27</v>
      </c>
      <c r="N2" s="395" t="s">
        <v>258</v>
      </c>
      <c r="O2" s="405" t="s">
        <v>53</v>
      </c>
      <c r="P2" s="381"/>
      <c r="Q2" s="382"/>
      <c r="S2" s="402" t="s">
        <v>50</v>
      </c>
      <c r="T2" s="403"/>
      <c r="U2" s="393" t="s">
        <v>266</v>
      </c>
      <c r="V2" s="393"/>
      <c r="W2" s="393"/>
      <c r="X2" s="393"/>
      <c r="Y2" s="393"/>
      <c r="Z2" s="394"/>
      <c r="AA2" s="404" t="s">
        <v>260</v>
      </c>
      <c r="AB2" s="425" t="s">
        <v>10</v>
      </c>
      <c r="AC2" s="263" t="s">
        <v>259</v>
      </c>
      <c r="AD2" s="265">
        <v>39</v>
      </c>
      <c r="AE2" s="266"/>
      <c r="AF2" s="385" t="s">
        <v>27</v>
      </c>
      <c r="AG2" s="395" t="s">
        <v>258</v>
      </c>
      <c r="AH2" s="407" t="s">
        <v>53</v>
      </c>
      <c r="AI2" s="411" t="s">
        <v>56</v>
      </c>
      <c r="AJ2" s="412"/>
      <c r="AQ2" s="1" t="s">
        <v>146</v>
      </c>
      <c r="AR2" s="1" t="s">
        <v>148</v>
      </c>
    </row>
    <row r="3" spans="1:44" ht="22.15" customHeight="1" thickBot="1">
      <c r="A3" s="383" t="s">
        <v>48</v>
      </c>
      <c r="B3" s="384"/>
      <c r="C3" s="357"/>
      <c r="D3" s="357"/>
      <c r="E3" s="357"/>
      <c r="F3" s="357"/>
      <c r="G3" s="358"/>
      <c r="H3" s="361"/>
      <c r="I3" s="367"/>
      <c r="J3" s="392"/>
      <c r="K3" s="389"/>
      <c r="L3" s="390"/>
      <c r="M3" s="386"/>
      <c r="N3" s="396"/>
      <c r="O3" s="415"/>
      <c r="P3" s="423"/>
      <c r="Q3" s="424"/>
      <c r="S3" s="415" t="s">
        <v>48</v>
      </c>
      <c r="T3" s="416"/>
      <c r="U3" s="357" t="s">
        <v>256</v>
      </c>
      <c r="V3" s="357"/>
      <c r="W3" s="357"/>
      <c r="X3" s="357"/>
      <c r="Y3" s="357"/>
      <c r="Z3" s="358"/>
      <c r="AA3" s="323"/>
      <c r="AB3" s="426"/>
      <c r="AC3" s="264"/>
      <c r="AD3" s="267"/>
      <c r="AE3" s="268"/>
      <c r="AF3" s="386"/>
      <c r="AG3" s="396"/>
      <c r="AH3" s="408"/>
      <c r="AI3" s="413" t="s">
        <v>57</v>
      </c>
      <c r="AJ3" s="414"/>
      <c r="AQ3" s="1" t="s">
        <v>147</v>
      </c>
      <c r="AR3" s="1" t="s">
        <v>149</v>
      </c>
    </row>
    <row r="4" spans="1:44" ht="22.15" customHeight="1" thickBot="1">
      <c r="A4" s="373" t="s">
        <v>279</v>
      </c>
      <c r="B4" s="374"/>
      <c r="C4" s="374"/>
      <c r="D4" s="375"/>
      <c r="E4" s="375"/>
      <c r="F4" s="375"/>
      <c r="G4" s="375"/>
      <c r="H4" s="375"/>
      <c r="I4" s="375"/>
      <c r="J4" s="375"/>
      <c r="K4" s="375"/>
      <c r="L4" s="375"/>
      <c r="M4" s="375"/>
      <c r="N4" s="376"/>
      <c r="O4" s="427" t="s">
        <v>45</v>
      </c>
      <c r="P4" s="431" t="str">
        <f>COUNTA(B10:B36)&amp;" "&amp;"人"</f>
        <v>0 人</v>
      </c>
      <c r="Q4" s="432"/>
      <c r="S4" s="405" t="s">
        <v>49</v>
      </c>
      <c r="T4" s="406"/>
      <c r="U4" s="406"/>
      <c r="V4" s="269" t="s">
        <v>270</v>
      </c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70"/>
      <c r="AH4" s="409" t="s">
        <v>45</v>
      </c>
      <c r="AI4" s="417" t="str">
        <f>COUNTA(T10:T36)&amp;" "&amp;"人"</f>
        <v>8 人</v>
      </c>
      <c r="AJ4" s="418"/>
    </row>
    <row r="5" spans="1:44" ht="21.75" customHeight="1" thickBot="1">
      <c r="A5" s="252" t="s">
        <v>288</v>
      </c>
      <c r="B5" s="253"/>
      <c r="C5" s="254"/>
      <c r="D5" s="255"/>
      <c r="E5" s="256"/>
      <c r="F5" s="256"/>
      <c r="G5" s="256"/>
      <c r="H5" s="256"/>
      <c r="I5" s="256"/>
      <c r="J5" s="256"/>
      <c r="K5" s="256"/>
      <c r="L5" s="256"/>
      <c r="M5" s="256"/>
      <c r="N5" s="257"/>
      <c r="O5" s="410"/>
      <c r="P5" s="433"/>
      <c r="Q5" s="434"/>
      <c r="S5" s="271" t="s">
        <v>269</v>
      </c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3"/>
      <c r="AH5" s="410"/>
      <c r="AI5" s="419"/>
      <c r="AJ5" s="420"/>
    </row>
    <row r="6" spans="1:44" s="245" customFormat="1" ht="15" customHeight="1" thickBot="1">
      <c r="A6" s="251" t="s">
        <v>289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S6" s="247"/>
      <c r="T6" s="247"/>
      <c r="U6" s="247"/>
      <c r="V6" s="247"/>
      <c r="W6" s="247"/>
      <c r="X6" s="247"/>
      <c r="Y6" s="247"/>
      <c r="Z6" s="248"/>
      <c r="AA6" s="248"/>
      <c r="AB6" s="248"/>
      <c r="AC6" s="248"/>
      <c r="AD6" s="248"/>
      <c r="AE6" s="248"/>
      <c r="AF6" s="248"/>
      <c r="AG6" s="247"/>
      <c r="AH6" s="249"/>
      <c r="AI6" s="250"/>
      <c r="AJ6" s="250"/>
    </row>
    <row r="7" spans="1:44" s="245" customFormat="1" ht="15" customHeight="1" thickBot="1">
      <c r="A7" s="251" t="s">
        <v>290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S7" s="247"/>
      <c r="T7" s="247"/>
      <c r="U7" s="247"/>
      <c r="V7" s="247"/>
      <c r="W7" s="247"/>
      <c r="X7" s="247"/>
      <c r="Y7" s="247"/>
      <c r="Z7" s="248"/>
      <c r="AA7" s="248"/>
      <c r="AB7" s="248"/>
      <c r="AC7" s="248"/>
      <c r="AD7" s="248"/>
      <c r="AE7" s="248"/>
      <c r="AF7" s="248"/>
      <c r="AG7" s="247"/>
      <c r="AH7" s="249"/>
      <c r="AI7" s="250"/>
      <c r="AJ7" s="250"/>
    </row>
    <row r="8" spans="1:44" ht="24.75" customHeight="1" thickBot="1">
      <c r="A8" s="399" t="s">
        <v>12</v>
      </c>
      <c r="B8" s="399"/>
      <c r="C8" s="399"/>
      <c r="D8" s="399"/>
      <c r="E8" s="399"/>
      <c r="F8" s="7"/>
      <c r="G8" s="400" t="s">
        <v>13</v>
      </c>
      <c r="H8" s="400"/>
      <c r="I8" s="400"/>
      <c r="J8" s="400"/>
      <c r="K8" s="400"/>
      <c r="L8" s="400"/>
      <c r="M8" s="400"/>
      <c r="O8" s="2"/>
      <c r="P8" s="2"/>
      <c r="S8" s="399" t="s">
        <v>12</v>
      </c>
      <c r="T8" s="399"/>
      <c r="U8" s="399"/>
      <c r="V8" s="399"/>
      <c r="W8" s="399"/>
      <c r="X8" s="7"/>
      <c r="Z8" s="422" t="s">
        <v>13</v>
      </c>
      <c r="AA8" s="422"/>
      <c r="AB8" s="422"/>
      <c r="AC8" s="422"/>
      <c r="AD8" s="422"/>
      <c r="AE8" s="422"/>
      <c r="AF8" s="422"/>
      <c r="AH8" s="2"/>
      <c r="AI8" s="2"/>
    </row>
    <row r="9" spans="1:44" ht="24.75" customHeight="1" thickBot="1">
      <c r="A9" s="67" t="s">
        <v>16</v>
      </c>
      <c r="B9" s="237" t="s">
        <v>15</v>
      </c>
      <c r="C9" s="237" t="s">
        <v>0</v>
      </c>
      <c r="D9" s="237" t="s">
        <v>1</v>
      </c>
      <c r="E9" s="238" t="s">
        <v>2</v>
      </c>
      <c r="F9" s="7"/>
      <c r="G9" s="397"/>
      <c r="H9" s="398"/>
      <c r="I9" s="362" t="s">
        <v>276</v>
      </c>
      <c r="J9" s="362"/>
      <c r="K9" s="362"/>
      <c r="L9" s="362"/>
      <c r="M9" s="363"/>
      <c r="N9" s="377" t="s">
        <v>275</v>
      </c>
      <c r="O9" s="362"/>
      <c r="P9" s="362"/>
      <c r="Q9" s="363"/>
      <c r="S9" s="67" t="s">
        <v>16</v>
      </c>
      <c r="T9" s="68" t="s">
        <v>15</v>
      </c>
      <c r="U9" s="68" t="s">
        <v>0</v>
      </c>
      <c r="V9" s="68" t="s">
        <v>1</v>
      </c>
      <c r="W9" s="69" t="s">
        <v>2</v>
      </c>
      <c r="X9" s="7"/>
      <c r="Z9" s="397"/>
      <c r="AA9" s="398"/>
      <c r="AB9" s="398" t="s">
        <v>51</v>
      </c>
      <c r="AC9" s="398"/>
      <c r="AD9" s="398"/>
      <c r="AE9" s="398"/>
      <c r="AF9" s="421"/>
      <c r="AG9" s="397" t="s">
        <v>52</v>
      </c>
      <c r="AH9" s="398"/>
      <c r="AI9" s="398"/>
      <c r="AJ9" s="421"/>
    </row>
    <row r="10" spans="1:44" ht="25.5" customHeight="1" thickTop="1">
      <c r="A10" s="49" t="s">
        <v>17</v>
      </c>
      <c r="B10" s="132"/>
      <c r="C10" s="132"/>
      <c r="D10" s="180"/>
      <c r="E10" s="175"/>
      <c r="F10" s="7"/>
      <c r="G10" s="279" t="s">
        <v>47</v>
      </c>
      <c r="H10" s="280"/>
      <c r="I10" s="378"/>
      <c r="J10" s="379"/>
      <c r="K10" s="379"/>
      <c r="L10" s="379"/>
      <c r="M10" s="380"/>
      <c r="N10" s="437"/>
      <c r="O10" s="438"/>
      <c r="P10" s="438"/>
      <c r="Q10" s="439"/>
      <c r="S10" s="49" t="s">
        <v>17</v>
      </c>
      <c r="T10" s="17" t="s">
        <v>135</v>
      </c>
      <c r="U10" s="17">
        <v>3</v>
      </c>
      <c r="V10" s="186">
        <v>36150</v>
      </c>
      <c r="W10" s="169" t="s">
        <v>251</v>
      </c>
      <c r="X10" s="7"/>
      <c r="Z10" s="279" t="s">
        <v>47</v>
      </c>
      <c r="AA10" s="280"/>
      <c r="AB10" s="281" t="s">
        <v>143</v>
      </c>
      <c r="AC10" s="282"/>
      <c r="AD10" s="282"/>
      <c r="AE10" s="282"/>
      <c r="AF10" s="283"/>
      <c r="AG10" s="284" t="s">
        <v>150</v>
      </c>
      <c r="AH10" s="285"/>
      <c r="AI10" s="285"/>
      <c r="AJ10" s="286"/>
      <c r="AQ10" s="1" t="s">
        <v>150</v>
      </c>
      <c r="AR10" s="1" t="s">
        <v>152</v>
      </c>
    </row>
    <row r="11" spans="1:44" ht="25.5" customHeight="1">
      <c r="A11" s="48" t="s">
        <v>18</v>
      </c>
      <c r="B11" s="133"/>
      <c r="C11" s="133"/>
      <c r="D11" s="181"/>
      <c r="E11" s="176"/>
      <c r="F11" s="7"/>
      <c r="G11" s="371" t="s">
        <v>19</v>
      </c>
      <c r="H11" s="372"/>
      <c r="I11" s="368"/>
      <c r="J11" s="369"/>
      <c r="K11" s="369"/>
      <c r="L11" s="369"/>
      <c r="M11" s="370"/>
      <c r="N11" s="348"/>
      <c r="O11" s="349"/>
      <c r="P11" s="349"/>
      <c r="Q11" s="350"/>
      <c r="S11" s="48" t="s">
        <v>18</v>
      </c>
      <c r="T11" s="16" t="s">
        <v>136</v>
      </c>
      <c r="U11" s="16">
        <v>3</v>
      </c>
      <c r="V11" s="187">
        <v>35918</v>
      </c>
      <c r="W11" s="170" t="s">
        <v>245</v>
      </c>
      <c r="X11" s="7"/>
      <c r="Z11" s="371" t="s">
        <v>19</v>
      </c>
      <c r="AA11" s="372"/>
      <c r="AB11" s="293" t="s">
        <v>144</v>
      </c>
      <c r="AC11" s="294"/>
      <c r="AD11" s="294"/>
      <c r="AE11" s="294"/>
      <c r="AF11" s="295"/>
      <c r="AG11" s="276" t="s">
        <v>151</v>
      </c>
      <c r="AH11" s="277"/>
      <c r="AI11" s="277"/>
      <c r="AJ11" s="278"/>
      <c r="AQ11" s="1" t="s">
        <v>151</v>
      </c>
      <c r="AR11" s="1" t="s">
        <v>150</v>
      </c>
    </row>
    <row r="12" spans="1:44" ht="25.5" customHeight="1" thickBot="1">
      <c r="A12" s="48" t="s">
        <v>3</v>
      </c>
      <c r="B12" s="133"/>
      <c r="C12" s="133"/>
      <c r="D12" s="181"/>
      <c r="E12" s="176"/>
      <c r="F12" s="7"/>
      <c r="G12" s="287" t="s">
        <v>21</v>
      </c>
      <c r="H12" s="288"/>
      <c r="I12" s="354"/>
      <c r="J12" s="355"/>
      <c r="K12" s="355"/>
      <c r="L12" s="215"/>
      <c r="M12" s="53" t="s">
        <v>54</v>
      </c>
      <c r="N12" s="356"/>
      <c r="O12" s="357"/>
      <c r="P12" s="357"/>
      <c r="Q12" s="358"/>
      <c r="S12" s="48" t="s">
        <v>3</v>
      </c>
      <c r="T12" s="16" t="s">
        <v>137</v>
      </c>
      <c r="U12" s="16">
        <v>3</v>
      </c>
      <c r="V12" s="187">
        <v>36197</v>
      </c>
      <c r="W12" s="170" t="s">
        <v>246</v>
      </c>
      <c r="X12" s="7"/>
      <c r="Z12" s="287" t="s">
        <v>21</v>
      </c>
      <c r="AA12" s="288"/>
      <c r="AB12" s="291" t="s">
        <v>142</v>
      </c>
      <c r="AC12" s="292"/>
      <c r="AD12" s="292"/>
      <c r="AE12" s="210">
        <v>1</v>
      </c>
      <c r="AF12" s="53" t="s">
        <v>54</v>
      </c>
      <c r="AG12" s="296" t="s">
        <v>152</v>
      </c>
      <c r="AH12" s="297"/>
      <c r="AI12" s="297"/>
      <c r="AJ12" s="298"/>
      <c r="AQ12" s="246" t="s">
        <v>292</v>
      </c>
      <c r="AR12" s="1" t="s">
        <v>151</v>
      </c>
    </row>
    <row r="13" spans="1:44" ht="9.75" customHeight="1">
      <c r="A13" s="204"/>
      <c r="B13" s="205"/>
      <c r="C13" s="205"/>
      <c r="D13" s="202"/>
      <c r="E13" s="206"/>
      <c r="F13" s="7"/>
      <c r="G13" s="289" t="s">
        <v>20</v>
      </c>
      <c r="H13" s="207" t="s">
        <v>264</v>
      </c>
      <c r="I13" s="305"/>
      <c r="J13" s="306"/>
      <c r="K13" s="307"/>
      <c r="L13" s="337"/>
      <c r="M13" s="299" t="s">
        <v>54</v>
      </c>
      <c r="N13" s="200"/>
      <c r="O13" s="200"/>
      <c r="P13" s="200"/>
      <c r="Q13" s="200"/>
      <c r="S13" s="204"/>
      <c r="T13" s="211"/>
      <c r="U13" s="211"/>
      <c r="V13" s="212"/>
      <c r="W13" s="213"/>
      <c r="X13" s="7"/>
      <c r="Z13" s="289" t="s">
        <v>17</v>
      </c>
      <c r="AA13" s="207" t="s">
        <v>264</v>
      </c>
      <c r="AB13" s="260" t="s">
        <v>265</v>
      </c>
      <c r="AC13" s="261"/>
      <c r="AD13" s="262"/>
      <c r="AE13" s="258">
        <v>3</v>
      </c>
      <c r="AF13" s="299" t="s">
        <v>54</v>
      </c>
      <c r="AG13" s="201"/>
      <c r="AH13" s="201"/>
      <c r="AI13" s="201"/>
      <c r="AJ13" s="201"/>
      <c r="AR13" s="246" t="s">
        <v>292</v>
      </c>
    </row>
    <row r="14" spans="1:44" ht="25.5" customHeight="1">
      <c r="A14" s="48" t="s">
        <v>4</v>
      </c>
      <c r="B14" s="133"/>
      <c r="C14" s="133"/>
      <c r="D14" s="181"/>
      <c r="E14" s="176"/>
      <c r="F14" s="7"/>
      <c r="G14" s="290"/>
      <c r="H14" s="18" t="s">
        <v>55</v>
      </c>
      <c r="I14" s="326"/>
      <c r="J14" s="327"/>
      <c r="K14" s="327"/>
      <c r="L14" s="340"/>
      <c r="M14" s="300"/>
      <c r="N14" s="435" t="s">
        <v>278</v>
      </c>
      <c r="O14" s="436"/>
      <c r="P14" s="436"/>
      <c r="Q14" s="436"/>
      <c r="R14" s="10"/>
      <c r="S14" s="48" t="s">
        <v>4</v>
      </c>
      <c r="T14" s="16" t="s">
        <v>138</v>
      </c>
      <c r="U14" s="16">
        <v>2</v>
      </c>
      <c r="V14" s="187">
        <v>36271</v>
      </c>
      <c r="W14" s="170" t="s">
        <v>247</v>
      </c>
      <c r="X14" s="7"/>
      <c r="Z14" s="290"/>
      <c r="AA14" s="18" t="s">
        <v>55</v>
      </c>
      <c r="AB14" s="452" t="s">
        <v>145</v>
      </c>
      <c r="AC14" s="453"/>
      <c r="AD14" s="454"/>
      <c r="AE14" s="259"/>
      <c r="AF14" s="300"/>
      <c r="AG14" s="274" t="s">
        <v>257</v>
      </c>
      <c r="AH14" s="275"/>
      <c r="AI14" s="275"/>
      <c r="AJ14" s="275"/>
    </row>
    <row r="15" spans="1:44" ht="9.75" customHeight="1" thickBot="1">
      <c r="A15" s="204"/>
      <c r="B15" s="205"/>
      <c r="C15" s="205"/>
      <c r="D15" s="202"/>
      <c r="E15" s="206"/>
      <c r="F15" s="7"/>
      <c r="G15" s="289" t="s">
        <v>25</v>
      </c>
      <c r="H15" s="207" t="s">
        <v>264</v>
      </c>
      <c r="I15" s="305"/>
      <c r="J15" s="306"/>
      <c r="K15" s="307"/>
      <c r="L15" s="337"/>
      <c r="M15" s="299" t="s">
        <v>54</v>
      </c>
      <c r="N15" s="195"/>
      <c r="O15" s="196"/>
      <c r="P15" s="196"/>
      <c r="Q15" s="196"/>
      <c r="R15" s="10"/>
      <c r="S15" s="204"/>
      <c r="T15" s="211"/>
      <c r="U15" s="211"/>
      <c r="V15" s="212"/>
      <c r="W15" s="213"/>
      <c r="X15" s="7"/>
      <c r="Z15" s="289" t="s">
        <v>28</v>
      </c>
      <c r="AA15" s="207" t="s">
        <v>264</v>
      </c>
      <c r="AB15" s="260" t="s">
        <v>265</v>
      </c>
      <c r="AC15" s="261"/>
      <c r="AD15" s="262"/>
      <c r="AE15" s="258">
        <v>3</v>
      </c>
      <c r="AF15" s="299" t="s">
        <v>54</v>
      </c>
      <c r="AG15" s="193"/>
      <c r="AH15" s="193"/>
      <c r="AI15" s="193"/>
      <c r="AJ15" s="193"/>
    </row>
    <row r="16" spans="1:44" ht="25.5" customHeight="1">
      <c r="A16" s="48" t="s">
        <v>5</v>
      </c>
      <c r="B16" s="133"/>
      <c r="C16" s="133"/>
      <c r="D16" s="181"/>
      <c r="E16" s="176"/>
      <c r="F16" s="7"/>
      <c r="G16" s="290"/>
      <c r="H16" s="208" t="s">
        <v>55</v>
      </c>
      <c r="I16" s="351"/>
      <c r="J16" s="352"/>
      <c r="K16" s="353"/>
      <c r="L16" s="340"/>
      <c r="M16" s="300"/>
      <c r="O16" s="312" t="s">
        <v>277</v>
      </c>
      <c r="P16" s="308">
        <f>COUNTA(I14,I16,I18,I20,I22,I24,I26,I12)</f>
        <v>0</v>
      </c>
      <c r="Q16" s="309"/>
      <c r="S16" s="48" t="s">
        <v>5</v>
      </c>
      <c r="T16" s="16" t="s">
        <v>139</v>
      </c>
      <c r="U16" s="16">
        <v>2</v>
      </c>
      <c r="V16" s="187">
        <v>36414</v>
      </c>
      <c r="W16" s="170" t="s">
        <v>248</v>
      </c>
      <c r="X16" s="7"/>
      <c r="Z16" s="290"/>
      <c r="AA16" s="18" t="s">
        <v>55</v>
      </c>
      <c r="AB16" s="428" t="s">
        <v>136</v>
      </c>
      <c r="AC16" s="317"/>
      <c r="AD16" s="429"/>
      <c r="AE16" s="259"/>
      <c r="AF16" s="300"/>
      <c r="AH16" s="445" t="s">
        <v>155</v>
      </c>
      <c r="AI16" s="446"/>
      <c r="AJ16" s="442">
        <f>COUNTA(AB12:AD26)</f>
        <v>15</v>
      </c>
      <c r="AQ16" s="1" t="s">
        <v>153</v>
      </c>
    </row>
    <row r="17" spans="1:43" ht="9.75" customHeight="1">
      <c r="A17" s="204"/>
      <c r="B17" s="205"/>
      <c r="C17" s="205"/>
      <c r="D17" s="202"/>
      <c r="E17" s="206"/>
      <c r="F17" s="7"/>
      <c r="G17" s="289" t="s">
        <v>3</v>
      </c>
      <c r="H17" s="207" t="s">
        <v>264</v>
      </c>
      <c r="I17" s="305"/>
      <c r="J17" s="306"/>
      <c r="K17" s="307"/>
      <c r="L17" s="337"/>
      <c r="M17" s="299" t="s">
        <v>54</v>
      </c>
      <c r="O17" s="313"/>
      <c r="P17" s="310"/>
      <c r="Q17" s="311"/>
      <c r="S17" s="204"/>
      <c r="T17" s="211"/>
      <c r="U17" s="211"/>
      <c r="V17" s="212"/>
      <c r="W17" s="213"/>
      <c r="X17" s="7"/>
      <c r="Z17" s="289" t="s">
        <v>3</v>
      </c>
      <c r="AA17" s="207" t="s">
        <v>264</v>
      </c>
      <c r="AB17" s="260" t="s">
        <v>265</v>
      </c>
      <c r="AC17" s="261"/>
      <c r="AD17" s="262"/>
      <c r="AE17" s="258">
        <v>3</v>
      </c>
      <c r="AF17" s="299" t="s">
        <v>54</v>
      </c>
      <c r="AH17" s="447"/>
      <c r="AI17" s="448"/>
      <c r="AJ17" s="443"/>
    </row>
    <row r="18" spans="1:43" ht="25.5" customHeight="1">
      <c r="A18" s="48" t="s">
        <v>6</v>
      </c>
      <c r="B18" s="133"/>
      <c r="C18" s="133"/>
      <c r="D18" s="181"/>
      <c r="E18" s="176"/>
      <c r="F18" s="7"/>
      <c r="G18" s="290"/>
      <c r="H18" s="18" t="s">
        <v>55</v>
      </c>
      <c r="I18" s="326"/>
      <c r="J18" s="327"/>
      <c r="K18" s="327"/>
      <c r="L18" s="340"/>
      <c r="M18" s="300"/>
      <c r="O18" s="313"/>
      <c r="P18" s="310"/>
      <c r="Q18" s="311"/>
      <c r="S18" s="48" t="s">
        <v>6</v>
      </c>
      <c r="T18" s="16" t="s">
        <v>140</v>
      </c>
      <c r="U18" s="16">
        <v>2</v>
      </c>
      <c r="V18" s="187">
        <v>36443</v>
      </c>
      <c r="W18" s="170" t="s">
        <v>249</v>
      </c>
      <c r="X18" s="7"/>
      <c r="Z18" s="290"/>
      <c r="AA18" s="18" t="s">
        <v>55</v>
      </c>
      <c r="AB18" s="452" t="s">
        <v>137</v>
      </c>
      <c r="AC18" s="453"/>
      <c r="AD18" s="454"/>
      <c r="AE18" s="259"/>
      <c r="AF18" s="300"/>
      <c r="AH18" s="449"/>
      <c r="AI18" s="448"/>
      <c r="AJ18" s="443"/>
      <c r="AQ18" s="1" t="s">
        <v>157</v>
      </c>
    </row>
    <row r="19" spans="1:43" ht="9.75" customHeight="1">
      <c r="A19" s="204"/>
      <c r="B19" s="205"/>
      <c r="C19" s="205"/>
      <c r="D19" s="202"/>
      <c r="E19" s="206"/>
      <c r="F19" s="7"/>
      <c r="G19" s="289" t="s">
        <v>4</v>
      </c>
      <c r="H19" s="207" t="s">
        <v>264</v>
      </c>
      <c r="I19" s="305"/>
      <c r="J19" s="306"/>
      <c r="K19" s="307"/>
      <c r="L19" s="337"/>
      <c r="M19" s="299" t="s">
        <v>54</v>
      </c>
      <c r="O19" s="313"/>
      <c r="P19" s="315" t="s">
        <v>26</v>
      </c>
      <c r="Q19" s="316"/>
      <c r="S19" s="204"/>
      <c r="T19" s="211"/>
      <c r="U19" s="211"/>
      <c r="V19" s="212"/>
      <c r="W19" s="213"/>
      <c r="X19" s="7"/>
      <c r="Z19" s="289" t="s">
        <v>4</v>
      </c>
      <c r="AA19" s="207" t="s">
        <v>264</v>
      </c>
      <c r="AB19" s="260" t="s">
        <v>265</v>
      </c>
      <c r="AC19" s="261"/>
      <c r="AD19" s="262"/>
      <c r="AE19" s="258">
        <v>2</v>
      </c>
      <c r="AF19" s="299" t="s">
        <v>54</v>
      </c>
      <c r="AH19" s="449"/>
      <c r="AI19" s="448"/>
      <c r="AJ19" s="194"/>
    </row>
    <row r="20" spans="1:43" ht="25.5" customHeight="1">
      <c r="A20" s="48" t="s">
        <v>7</v>
      </c>
      <c r="B20" s="133"/>
      <c r="C20" s="133"/>
      <c r="D20" s="181"/>
      <c r="E20" s="176"/>
      <c r="F20" s="7"/>
      <c r="G20" s="290"/>
      <c r="H20" s="208" t="s">
        <v>55</v>
      </c>
      <c r="I20" s="351"/>
      <c r="J20" s="352"/>
      <c r="K20" s="353"/>
      <c r="L20" s="340"/>
      <c r="M20" s="300"/>
      <c r="O20" s="313"/>
      <c r="P20" s="315"/>
      <c r="Q20" s="316"/>
      <c r="S20" s="48" t="s">
        <v>7</v>
      </c>
      <c r="T20" s="16" t="s">
        <v>141</v>
      </c>
      <c r="U20" s="16">
        <v>2</v>
      </c>
      <c r="V20" s="187">
        <v>36332</v>
      </c>
      <c r="W20" s="170" t="s">
        <v>250</v>
      </c>
      <c r="X20" s="7"/>
      <c r="Z20" s="290"/>
      <c r="AA20" s="18" t="s">
        <v>55</v>
      </c>
      <c r="AB20" s="428" t="s">
        <v>138</v>
      </c>
      <c r="AC20" s="317"/>
      <c r="AD20" s="429"/>
      <c r="AE20" s="259"/>
      <c r="AF20" s="300"/>
      <c r="AH20" s="450"/>
      <c r="AI20" s="451"/>
      <c r="AJ20" s="9" t="s">
        <v>26</v>
      </c>
    </row>
    <row r="21" spans="1:43" ht="9.75" customHeight="1">
      <c r="A21" s="204"/>
      <c r="B21" s="205"/>
      <c r="C21" s="205"/>
      <c r="D21" s="202"/>
      <c r="E21" s="206"/>
      <c r="F21" s="7"/>
      <c r="G21" s="289" t="s">
        <v>5</v>
      </c>
      <c r="H21" s="207" t="s">
        <v>264</v>
      </c>
      <c r="I21" s="305"/>
      <c r="J21" s="306"/>
      <c r="K21" s="307"/>
      <c r="L21" s="337"/>
      <c r="M21" s="299" t="s">
        <v>54</v>
      </c>
      <c r="O21" s="314"/>
      <c r="P21" s="317"/>
      <c r="Q21" s="318"/>
      <c r="S21" s="204"/>
      <c r="T21" s="211"/>
      <c r="U21" s="211"/>
      <c r="V21" s="212"/>
      <c r="W21" s="213"/>
      <c r="X21" s="7"/>
      <c r="Z21" s="289" t="s">
        <v>5</v>
      </c>
      <c r="AA21" s="207" t="s">
        <v>264</v>
      </c>
      <c r="AB21" s="260" t="s">
        <v>265</v>
      </c>
      <c r="AC21" s="261"/>
      <c r="AD21" s="262"/>
      <c r="AE21" s="258">
        <v>2</v>
      </c>
      <c r="AF21" s="299" t="s">
        <v>54</v>
      </c>
      <c r="AH21" s="191"/>
      <c r="AI21" s="192"/>
      <c r="AJ21" s="9"/>
    </row>
    <row r="22" spans="1:43" ht="25.5" customHeight="1">
      <c r="A22" s="48" t="s">
        <v>8</v>
      </c>
      <c r="B22" s="133"/>
      <c r="C22" s="133"/>
      <c r="D22" s="181"/>
      <c r="E22" s="176"/>
      <c r="F22" s="7"/>
      <c r="G22" s="290"/>
      <c r="H22" s="18" t="s">
        <v>55</v>
      </c>
      <c r="I22" s="326"/>
      <c r="J22" s="327"/>
      <c r="K22" s="327"/>
      <c r="L22" s="340"/>
      <c r="M22" s="300"/>
      <c r="O22" s="319" t="s">
        <v>44</v>
      </c>
      <c r="P22" s="321">
        <f>COUNTA(B10:B12,B14,B16,B18,B20,B22,B24,B26:B36)-P16</f>
        <v>0</v>
      </c>
      <c r="Q22" s="322"/>
      <c r="S22" s="48" t="s">
        <v>8</v>
      </c>
      <c r="T22" s="16" t="s">
        <v>142</v>
      </c>
      <c r="U22" s="16">
        <v>1</v>
      </c>
      <c r="V22" s="187">
        <v>36746</v>
      </c>
      <c r="W22" s="170" t="s">
        <v>210</v>
      </c>
      <c r="X22" s="7"/>
      <c r="Z22" s="290"/>
      <c r="AA22" s="18" t="s">
        <v>55</v>
      </c>
      <c r="AB22" s="452" t="s">
        <v>139</v>
      </c>
      <c r="AC22" s="453"/>
      <c r="AD22" s="454"/>
      <c r="AE22" s="259"/>
      <c r="AF22" s="300"/>
      <c r="AH22" s="456" t="s">
        <v>44</v>
      </c>
      <c r="AI22" s="457"/>
      <c r="AJ22" s="444">
        <f>COUNTA(T10:T36)-AJ16</f>
        <v>-7</v>
      </c>
    </row>
    <row r="23" spans="1:43" ht="9.75" customHeight="1">
      <c r="A23" s="204"/>
      <c r="B23" s="205"/>
      <c r="C23" s="205"/>
      <c r="D23" s="202"/>
      <c r="E23" s="206"/>
      <c r="F23" s="7"/>
      <c r="G23" s="289" t="s">
        <v>6</v>
      </c>
      <c r="H23" s="207" t="s">
        <v>264</v>
      </c>
      <c r="I23" s="305"/>
      <c r="J23" s="306"/>
      <c r="K23" s="307"/>
      <c r="L23" s="337"/>
      <c r="M23" s="299" t="s">
        <v>54</v>
      </c>
      <c r="O23" s="313"/>
      <c r="P23" s="310"/>
      <c r="Q23" s="311"/>
      <c r="S23" s="204"/>
      <c r="T23" s="211"/>
      <c r="U23" s="211"/>
      <c r="V23" s="212"/>
      <c r="W23" s="213"/>
      <c r="X23" s="7"/>
      <c r="Z23" s="289" t="s">
        <v>6</v>
      </c>
      <c r="AA23" s="207" t="s">
        <v>264</v>
      </c>
      <c r="AB23" s="260" t="s">
        <v>265</v>
      </c>
      <c r="AC23" s="261"/>
      <c r="AD23" s="262"/>
      <c r="AE23" s="258">
        <v>1</v>
      </c>
      <c r="AF23" s="299" t="s">
        <v>54</v>
      </c>
      <c r="AH23" s="449"/>
      <c r="AI23" s="448"/>
      <c r="AJ23" s="443"/>
    </row>
    <row r="24" spans="1:43" ht="25.5" customHeight="1">
      <c r="A24" s="48" t="s">
        <v>9</v>
      </c>
      <c r="B24" s="133"/>
      <c r="C24" s="133"/>
      <c r="D24" s="181"/>
      <c r="E24" s="176"/>
      <c r="F24" s="7"/>
      <c r="G24" s="290"/>
      <c r="H24" s="208" t="s">
        <v>55</v>
      </c>
      <c r="I24" s="351"/>
      <c r="J24" s="352"/>
      <c r="K24" s="353"/>
      <c r="L24" s="340"/>
      <c r="M24" s="300"/>
      <c r="O24" s="313"/>
      <c r="P24" s="310"/>
      <c r="Q24" s="311"/>
      <c r="S24" s="48" t="s">
        <v>9</v>
      </c>
      <c r="T24" s="16"/>
      <c r="U24" s="16"/>
      <c r="V24" s="187"/>
      <c r="W24" s="170"/>
      <c r="X24" s="7"/>
      <c r="Z24" s="290"/>
      <c r="AA24" s="18" t="s">
        <v>55</v>
      </c>
      <c r="AB24" s="428" t="s">
        <v>140</v>
      </c>
      <c r="AC24" s="317"/>
      <c r="AD24" s="429"/>
      <c r="AE24" s="259"/>
      <c r="AF24" s="300"/>
      <c r="AH24" s="449"/>
      <c r="AI24" s="448"/>
      <c r="AJ24" s="443"/>
    </row>
    <row r="25" spans="1:43" ht="9.75" customHeight="1">
      <c r="A25" s="204"/>
      <c r="B25" s="205"/>
      <c r="C25" s="205"/>
      <c r="D25" s="202"/>
      <c r="E25" s="206"/>
      <c r="F25" s="7"/>
      <c r="G25" s="289" t="s">
        <v>7</v>
      </c>
      <c r="H25" s="207" t="s">
        <v>264</v>
      </c>
      <c r="I25" s="305"/>
      <c r="J25" s="306"/>
      <c r="K25" s="307"/>
      <c r="L25" s="337"/>
      <c r="M25" s="299" t="s">
        <v>54</v>
      </c>
      <c r="O25" s="313"/>
      <c r="P25" s="315" t="s">
        <v>26</v>
      </c>
      <c r="Q25" s="316"/>
      <c r="S25" s="204"/>
      <c r="T25" s="211"/>
      <c r="U25" s="211"/>
      <c r="V25" s="212"/>
      <c r="W25" s="213"/>
      <c r="X25" s="7"/>
      <c r="Z25" s="289" t="s">
        <v>7</v>
      </c>
      <c r="AA25" s="207" t="s">
        <v>264</v>
      </c>
      <c r="AB25" s="260" t="s">
        <v>265</v>
      </c>
      <c r="AC25" s="261"/>
      <c r="AD25" s="262"/>
      <c r="AE25" s="258">
        <v>1</v>
      </c>
      <c r="AF25" s="299" t="s">
        <v>54</v>
      </c>
      <c r="AH25" s="449"/>
      <c r="AI25" s="448"/>
      <c r="AJ25" s="194"/>
    </row>
    <row r="26" spans="1:43" ht="25.5" customHeight="1" thickBot="1">
      <c r="A26" s="48" t="s">
        <v>43</v>
      </c>
      <c r="B26" s="133"/>
      <c r="C26" s="133"/>
      <c r="D26" s="181"/>
      <c r="E26" s="176"/>
      <c r="F26" s="7"/>
      <c r="G26" s="341"/>
      <c r="H26" s="209" t="s">
        <v>55</v>
      </c>
      <c r="I26" s="329"/>
      <c r="J26" s="330"/>
      <c r="K26" s="330"/>
      <c r="L26" s="338"/>
      <c r="M26" s="339"/>
      <c r="O26" s="320"/>
      <c r="P26" s="323"/>
      <c r="Q26" s="324"/>
      <c r="S26" s="48" t="s">
        <v>43</v>
      </c>
      <c r="T26" s="16"/>
      <c r="U26" s="16"/>
      <c r="V26" s="187"/>
      <c r="W26" s="170"/>
      <c r="X26" s="7"/>
      <c r="Z26" s="341"/>
      <c r="AA26" s="209" t="s">
        <v>55</v>
      </c>
      <c r="AB26" s="460" t="s">
        <v>141</v>
      </c>
      <c r="AC26" s="323"/>
      <c r="AD26" s="461"/>
      <c r="AE26" s="430"/>
      <c r="AF26" s="339"/>
      <c r="AH26" s="458"/>
      <c r="AI26" s="459"/>
      <c r="AJ26" s="8" t="s">
        <v>26</v>
      </c>
    </row>
    <row r="27" spans="1:43" ht="25.5" customHeight="1" thickBot="1">
      <c r="A27" s="48" t="s">
        <v>10</v>
      </c>
      <c r="B27" s="133"/>
      <c r="C27" s="133"/>
      <c r="D27" s="181"/>
      <c r="E27" s="176"/>
      <c r="F27" s="7"/>
      <c r="G27" s="328" t="s">
        <v>14</v>
      </c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S27" s="48" t="s">
        <v>10</v>
      </c>
      <c r="T27" s="16"/>
      <c r="U27" s="16"/>
      <c r="V27" s="187"/>
      <c r="W27" s="170"/>
      <c r="X27" s="7"/>
      <c r="Z27" s="328" t="s">
        <v>14</v>
      </c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</row>
    <row r="28" spans="1:43" ht="25.5" customHeight="1" thickBot="1">
      <c r="A28" s="48" t="s">
        <v>41</v>
      </c>
      <c r="B28" s="133"/>
      <c r="C28" s="133"/>
      <c r="D28" s="203"/>
      <c r="E28" s="176"/>
      <c r="F28" s="7"/>
      <c r="G28" s="334" t="s">
        <v>22</v>
      </c>
      <c r="H28" s="335"/>
      <c r="I28" s="335"/>
      <c r="J28" s="335"/>
      <c r="K28" s="336"/>
      <c r="L28" s="2"/>
      <c r="M28" s="331" t="s">
        <v>23</v>
      </c>
      <c r="N28" s="332"/>
      <c r="O28" s="332"/>
      <c r="P28" s="332"/>
      <c r="Q28" s="333"/>
      <c r="S28" s="48" t="s">
        <v>41</v>
      </c>
      <c r="T28" s="16"/>
      <c r="U28" s="16"/>
      <c r="V28" s="187"/>
      <c r="W28" s="170"/>
      <c r="X28" s="7"/>
      <c r="Z28" s="334" t="s">
        <v>22</v>
      </c>
      <c r="AA28" s="335"/>
      <c r="AB28" s="335"/>
      <c r="AC28" s="335"/>
      <c r="AD28" s="336"/>
      <c r="AE28" s="2"/>
      <c r="AF28" s="331" t="s">
        <v>23</v>
      </c>
      <c r="AG28" s="332"/>
      <c r="AH28" s="332"/>
      <c r="AI28" s="332"/>
      <c r="AJ28" s="333"/>
    </row>
    <row r="29" spans="1:43" ht="25.5" customHeight="1" thickBot="1">
      <c r="A29" s="50" t="s">
        <v>42</v>
      </c>
      <c r="B29" s="168"/>
      <c r="C29" s="168"/>
      <c r="D29" s="182"/>
      <c r="E29" s="241"/>
      <c r="F29" s="7"/>
      <c r="G29" s="85" t="s">
        <v>16</v>
      </c>
      <c r="H29" s="220" t="s">
        <v>273</v>
      </c>
      <c r="I29" s="216" t="s">
        <v>274</v>
      </c>
      <c r="J29" s="303" t="s">
        <v>11</v>
      </c>
      <c r="K29" s="304"/>
      <c r="M29" s="87" t="s">
        <v>16</v>
      </c>
      <c r="N29" s="220" t="s">
        <v>273</v>
      </c>
      <c r="O29" s="216" t="s">
        <v>274</v>
      </c>
      <c r="P29" s="303" t="s">
        <v>11</v>
      </c>
      <c r="Q29" s="304"/>
      <c r="S29" s="50" t="s">
        <v>42</v>
      </c>
      <c r="T29" s="84"/>
      <c r="U29" s="84"/>
      <c r="V29" s="189"/>
      <c r="W29" s="171"/>
      <c r="X29" s="7"/>
      <c r="Z29" s="87" t="s">
        <v>16</v>
      </c>
      <c r="AA29" s="303" t="s">
        <v>15</v>
      </c>
      <c r="AB29" s="440"/>
      <c r="AC29" s="303" t="s">
        <v>11</v>
      </c>
      <c r="AD29" s="304"/>
      <c r="AF29" s="87" t="s">
        <v>16</v>
      </c>
      <c r="AG29" s="303" t="s">
        <v>15</v>
      </c>
      <c r="AH29" s="440"/>
      <c r="AI29" s="303" t="s">
        <v>11</v>
      </c>
      <c r="AJ29" s="304"/>
    </row>
    <row r="30" spans="1:43" ht="25.5" customHeight="1" thickTop="1">
      <c r="A30" s="50" t="s">
        <v>36</v>
      </c>
      <c r="B30" s="133"/>
      <c r="C30" s="133"/>
      <c r="D30" s="181"/>
      <c r="E30" s="176"/>
      <c r="F30" s="7"/>
      <c r="G30" s="86" t="s">
        <v>17</v>
      </c>
      <c r="H30" s="165"/>
      <c r="I30" s="166"/>
      <c r="J30" s="156"/>
      <c r="K30" s="167"/>
      <c r="L30" s="244"/>
      <c r="M30" s="301" t="s">
        <v>17</v>
      </c>
      <c r="N30" s="144"/>
      <c r="O30" s="145"/>
      <c r="P30" s="146"/>
      <c r="Q30" s="147"/>
      <c r="S30" s="88" t="s">
        <v>36</v>
      </c>
      <c r="T30" s="16"/>
      <c r="U30" s="16"/>
      <c r="V30" s="187"/>
      <c r="W30" s="170"/>
      <c r="X30" s="7"/>
      <c r="Z30" s="49" t="s">
        <v>17</v>
      </c>
      <c r="AA30" s="18" t="s">
        <v>154</v>
      </c>
      <c r="AB30" s="19">
        <v>1</v>
      </c>
      <c r="AC30" s="43"/>
      <c r="AD30" s="70"/>
      <c r="AF30" s="301" t="s">
        <v>24</v>
      </c>
      <c r="AG30" s="73" t="s">
        <v>154</v>
      </c>
      <c r="AH30" s="74">
        <v>1</v>
      </c>
      <c r="AI30" s="71" t="s">
        <v>156</v>
      </c>
      <c r="AJ30" s="72"/>
    </row>
    <row r="31" spans="1:43" ht="25.5" customHeight="1">
      <c r="A31" s="50" t="s">
        <v>34</v>
      </c>
      <c r="B31" s="133"/>
      <c r="C31" s="133"/>
      <c r="D31" s="180"/>
      <c r="E31" s="175"/>
      <c r="F31" s="7"/>
      <c r="G31" s="48" t="s">
        <v>18</v>
      </c>
      <c r="H31" s="135"/>
      <c r="I31" s="136"/>
      <c r="J31" s="137"/>
      <c r="K31" s="138"/>
      <c r="L31" s="244"/>
      <c r="M31" s="301"/>
      <c r="N31" s="148"/>
      <c r="O31" s="149"/>
      <c r="P31" s="150"/>
      <c r="Q31" s="151"/>
      <c r="S31" s="50" t="s">
        <v>34</v>
      </c>
      <c r="T31" s="16"/>
      <c r="U31" s="16"/>
      <c r="V31" s="186"/>
      <c r="W31" s="172"/>
      <c r="X31" s="7"/>
      <c r="Z31" s="48" t="s">
        <v>18</v>
      </c>
      <c r="AA31" s="20" t="s">
        <v>154</v>
      </c>
      <c r="AB31" s="21">
        <v>2</v>
      </c>
      <c r="AC31" s="44"/>
      <c r="AD31" s="57" t="s">
        <v>153</v>
      </c>
      <c r="AF31" s="301"/>
      <c r="AG31" s="13" t="s">
        <v>154</v>
      </c>
      <c r="AH31" s="14">
        <v>2</v>
      </c>
      <c r="AI31" s="41" t="s">
        <v>156</v>
      </c>
      <c r="AJ31" s="61" t="s">
        <v>153</v>
      </c>
    </row>
    <row r="32" spans="1:43" ht="25.5" customHeight="1">
      <c r="A32" s="50" t="s">
        <v>35</v>
      </c>
      <c r="B32" s="133"/>
      <c r="C32" s="133"/>
      <c r="D32" s="181"/>
      <c r="E32" s="176"/>
      <c r="F32" s="7"/>
      <c r="G32" s="48" t="s">
        <v>3</v>
      </c>
      <c r="H32" s="135"/>
      <c r="I32" s="136"/>
      <c r="J32" s="137"/>
      <c r="K32" s="138"/>
      <c r="L32" s="244"/>
      <c r="M32" s="302" t="s">
        <v>28</v>
      </c>
      <c r="N32" s="152"/>
      <c r="O32" s="153"/>
      <c r="P32" s="154"/>
      <c r="Q32" s="155"/>
      <c r="S32" s="50" t="s">
        <v>35</v>
      </c>
      <c r="T32" s="16"/>
      <c r="U32" s="16"/>
      <c r="V32" s="187"/>
      <c r="W32" s="170"/>
      <c r="X32" s="7"/>
      <c r="Z32" s="48" t="s">
        <v>3</v>
      </c>
      <c r="AA32" s="20" t="s">
        <v>154</v>
      </c>
      <c r="AB32" s="21">
        <v>3</v>
      </c>
      <c r="AC32" s="46"/>
      <c r="AD32" s="57"/>
      <c r="AF32" s="302" t="s">
        <v>28</v>
      </c>
      <c r="AG32" s="11" t="s">
        <v>154</v>
      </c>
      <c r="AH32" s="12">
        <v>3</v>
      </c>
      <c r="AI32" s="42"/>
      <c r="AJ32" s="62"/>
    </row>
    <row r="33" spans="1:36" ht="25.5" customHeight="1">
      <c r="A33" s="50" t="s">
        <v>37</v>
      </c>
      <c r="B33" s="133"/>
      <c r="C33" s="133"/>
      <c r="D33" s="240"/>
      <c r="E33" s="177"/>
      <c r="F33" s="7"/>
      <c r="G33" s="48" t="s">
        <v>4</v>
      </c>
      <c r="H33" s="135"/>
      <c r="I33" s="136"/>
      <c r="J33" s="137"/>
      <c r="K33" s="138"/>
      <c r="L33" s="244"/>
      <c r="M33" s="302"/>
      <c r="N33" s="148"/>
      <c r="O33" s="149"/>
      <c r="P33" s="156"/>
      <c r="Q33" s="157"/>
      <c r="S33" s="50" t="s">
        <v>37</v>
      </c>
      <c r="T33" s="16"/>
      <c r="U33" s="16"/>
      <c r="V33" s="179"/>
      <c r="W33" s="173"/>
      <c r="X33" s="7"/>
      <c r="Z33" s="48" t="s">
        <v>4</v>
      </c>
      <c r="AA33" s="20" t="s">
        <v>154</v>
      </c>
      <c r="AB33" s="21">
        <v>4</v>
      </c>
      <c r="AC33" s="46"/>
      <c r="AD33" s="57"/>
      <c r="AF33" s="302"/>
      <c r="AG33" s="13" t="s">
        <v>154</v>
      </c>
      <c r="AH33" s="14">
        <v>4</v>
      </c>
      <c r="AI33" s="43"/>
      <c r="AJ33" s="63"/>
    </row>
    <row r="34" spans="1:36" ht="25.5" customHeight="1">
      <c r="A34" s="50" t="s">
        <v>38</v>
      </c>
      <c r="B34" s="133"/>
      <c r="C34" s="133"/>
      <c r="D34" s="240"/>
      <c r="E34" s="177"/>
      <c r="F34" s="7"/>
      <c r="G34" s="48" t="s">
        <v>5</v>
      </c>
      <c r="H34" s="135"/>
      <c r="I34" s="136"/>
      <c r="J34" s="137"/>
      <c r="K34" s="138"/>
      <c r="L34" s="244"/>
      <c r="M34" s="302" t="s">
        <v>3</v>
      </c>
      <c r="N34" s="152"/>
      <c r="O34" s="153"/>
      <c r="P34" s="139"/>
      <c r="Q34" s="158"/>
      <c r="S34" s="50" t="s">
        <v>38</v>
      </c>
      <c r="T34" s="16"/>
      <c r="U34" s="16"/>
      <c r="V34" s="179"/>
      <c r="W34" s="173"/>
      <c r="X34" s="7"/>
      <c r="Z34" s="48" t="s">
        <v>5</v>
      </c>
      <c r="AA34" s="20" t="s">
        <v>154</v>
      </c>
      <c r="AB34" s="21">
        <v>5</v>
      </c>
      <c r="AC34" s="46"/>
      <c r="AD34" s="57" t="s">
        <v>153</v>
      </c>
      <c r="AF34" s="302" t="s">
        <v>3</v>
      </c>
      <c r="AG34" s="11" t="s">
        <v>154</v>
      </c>
      <c r="AH34" s="12">
        <v>5</v>
      </c>
      <c r="AI34" s="40"/>
      <c r="AJ34" s="60" t="s">
        <v>153</v>
      </c>
    </row>
    <row r="35" spans="1:36" ht="25.5" customHeight="1" thickBot="1">
      <c r="A35" s="50" t="s">
        <v>39</v>
      </c>
      <c r="B35" s="133"/>
      <c r="C35" s="133"/>
      <c r="D35" s="183"/>
      <c r="E35" s="177"/>
      <c r="F35" s="7"/>
      <c r="G35" s="221" t="s">
        <v>6</v>
      </c>
      <c r="H35" s="222"/>
      <c r="I35" s="223"/>
      <c r="J35" s="224"/>
      <c r="K35" s="225"/>
      <c r="L35" s="244"/>
      <c r="M35" s="302"/>
      <c r="N35" s="148"/>
      <c r="O35" s="149"/>
      <c r="P35" s="150"/>
      <c r="Q35" s="151"/>
      <c r="S35" s="50" t="s">
        <v>39</v>
      </c>
      <c r="T35" s="16"/>
      <c r="U35" s="16"/>
      <c r="V35" s="179"/>
      <c r="W35" s="173"/>
      <c r="X35" s="7"/>
      <c r="Z35" s="48" t="s">
        <v>6</v>
      </c>
      <c r="AA35" s="20" t="s">
        <v>154</v>
      </c>
      <c r="AB35" s="21">
        <v>6</v>
      </c>
      <c r="AC35" s="46"/>
      <c r="AD35" s="57"/>
      <c r="AF35" s="302"/>
      <c r="AG35" s="13" t="s">
        <v>154</v>
      </c>
      <c r="AH35" s="14">
        <v>6</v>
      </c>
      <c r="AI35" s="41"/>
      <c r="AJ35" s="61"/>
    </row>
    <row r="36" spans="1:36" ht="25.5" customHeight="1" thickTop="1" thickBot="1">
      <c r="A36" s="51" t="s">
        <v>40</v>
      </c>
      <c r="B36" s="134"/>
      <c r="C36" s="134"/>
      <c r="D36" s="184"/>
      <c r="E36" s="178"/>
      <c r="F36" s="7"/>
      <c r="G36" s="219" t="s">
        <v>7</v>
      </c>
      <c r="H36" s="165"/>
      <c r="I36" s="166"/>
      <c r="J36" s="156"/>
      <c r="K36" s="167"/>
      <c r="M36" s="302" t="s">
        <v>4</v>
      </c>
      <c r="N36" s="152"/>
      <c r="O36" s="153"/>
      <c r="P36" s="154"/>
      <c r="Q36" s="155"/>
      <c r="S36" s="51" t="s">
        <v>40</v>
      </c>
      <c r="T36" s="52"/>
      <c r="U36" s="52"/>
      <c r="V36" s="188"/>
      <c r="W36" s="174"/>
      <c r="X36" s="7"/>
      <c r="Z36" s="48" t="s">
        <v>7</v>
      </c>
      <c r="AA36" s="20"/>
      <c r="AB36" s="21"/>
      <c r="AC36" s="46"/>
      <c r="AD36" s="57"/>
      <c r="AF36" s="302" t="s">
        <v>4</v>
      </c>
      <c r="AG36" s="11" t="s">
        <v>154</v>
      </c>
      <c r="AH36" s="12">
        <v>7</v>
      </c>
      <c r="AI36" s="42"/>
      <c r="AJ36" s="62"/>
    </row>
    <row r="37" spans="1:36" ht="25.5" customHeight="1">
      <c r="A37" s="7"/>
      <c r="B37" s="47"/>
      <c r="C37" s="315"/>
      <c r="D37" s="315"/>
      <c r="E37" s="315"/>
      <c r="F37" s="7"/>
      <c r="G37" s="48" t="s">
        <v>8</v>
      </c>
      <c r="H37" s="135"/>
      <c r="I37" s="136"/>
      <c r="J37" s="137"/>
      <c r="K37" s="138"/>
      <c r="M37" s="302"/>
      <c r="N37" s="148"/>
      <c r="O37" s="149"/>
      <c r="P37" s="156"/>
      <c r="Q37" s="157"/>
      <c r="S37" s="7"/>
      <c r="T37" s="47"/>
      <c r="U37" s="315"/>
      <c r="V37" s="315"/>
      <c r="W37" s="315"/>
      <c r="X37" s="7"/>
      <c r="Z37" s="48" t="s">
        <v>8</v>
      </c>
      <c r="AA37" s="20"/>
      <c r="AB37" s="21"/>
      <c r="AC37" s="46"/>
      <c r="AD37" s="57"/>
      <c r="AF37" s="302"/>
      <c r="AG37" s="13" t="s">
        <v>154</v>
      </c>
      <c r="AH37" s="14">
        <v>8</v>
      </c>
      <c r="AI37" s="43"/>
      <c r="AJ37" s="63"/>
    </row>
    <row r="38" spans="1:36" ht="25.5" customHeight="1">
      <c r="A38" s="345" t="s">
        <v>280</v>
      </c>
      <c r="B38" s="345"/>
      <c r="C38" s="345"/>
      <c r="D38" s="345"/>
      <c r="E38" s="345"/>
      <c r="F38" s="346"/>
      <c r="G38" s="48" t="s">
        <v>9</v>
      </c>
      <c r="H38" s="135"/>
      <c r="I38" s="136"/>
      <c r="J38" s="137"/>
      <c r="K38" s="138"/>
      <c r="M38" s="302" t="s">
        <v>5</v>
      </c>
      <c r="N38" s="152"/>
      <c r="O38" s="153"/>
      <c r="P38" s="139"/>
      <c r="Q38" s="158"/>
      <c r="S38" s="455" t="s">
        <v>268</v>
      </c>
      <c r="T38" s="455"/>
      <c r="U38" s="455"/>
      <c r="V38" s="455"/>
      <c r="W38" s="455"/>
      <c r="X38" s="7"/>
      <c r="Z38" s="48" t="s">
        <v>9</v>
      </c>
      <c r="AA38" s="20"/>
      <c r="AB38" s="21"/>
      <c r="AC38" s="46"/>
      <c r="AD38" s="57"/>
      <c r="AF38" s="302" t="s">
        <v>5</v>
      </c>
      <c r="AG38" s="11"/>
      <c r="AH38" s="12"/>
      <c r="AI38" s="40"/>
      <c r="AJ38" s="60"/>
    </row>
    <row r="39" spans="1:36" ht="25.5" customHeight="1">
      <c r="A39" s="345"/>
      <c r="B39" s="345"/>
      <c r="C39" s="345"/>
      <c r="D39" s="345"/>
      <c r="E39" s="345"/>
      <c r="F39" s="346"/>
      <c r="G39" s="48" t="s">
        <v>29</v>
      </c>
      <c r="H39" s="135"/>
      <c r="I39" s="136"/>
      <c r="J39" s="137"/>
      <c r="K39" s="138"/>
      <c r="M39" s="302"/>
      <c r="N39" s="148"/>
      <c r="O39" s="149"/>
      <c r="P39" s="150"/>
      <c r="Q39" s="151"/>
      <c r="S39" s="455"/>
      <c r="T39" s="455"/>
      <c r="U39" s="455"/>
      <c r="V39" s="455"/>
      <c r="W39" s="455"/>
      <c r="X39" s="83"/>
      <c r="Z39" s="48" t="s">
        <v>29</v>
      </c>
      <c r="AA39" s="20"/>
      <c r="AB39" s="21"/>
      <c r="AC39" s="46"/>
      <c r="AD39" s="57"/>
      <c r="AF39" s="302"/>
      <c r="AG39" s="13"/>
      <c r="AH39" s="14"/>
      <c r="AI39" s="41"/>
      <c r="AJ39" s="61"/>
    </row>
    <row r="40" spans="1:36" ht="25.5" customHeight="1">
      <c r="A40" s="4"/>
      <c r="B40" s="4"/>
      <c r="C40" s="4"/>
      <c r="D40" s="4"/>
      <c r="E40" s="4"/>
      <c r="F40" s="83"/>
      <c r="G40" s="48" t="s">
        <v>30</v>
      </c>
      <c r="H40" s="135"/>
      <c r="I40" s="136"/>
      <c r="J40" s="137"/>
      <c r="K40" s="138"/>
      <c r="M40" s="302" t="s">
        <v>6</v>
      </c>
      <c r="N40" s="152"/>
      <c r="O40" s="153"/>
      <c r="P40" s="154"/>
      <c r="Q40" s="155"/>
      <c r="S40" s="4"/>
      <c r="T40" s="4"/>
      <c r="U40" s="4"/>
      <c r="V40" s="4"/>
      <c r="W40" s="4"/>
      <c r="X40" s="83"/>
      <c r="Z40" s="48" t="s">
        <v>30</v>
      </c>
      <c r="AA40" s="20"/>
      <c r="AB40" s="21"/>
      <c r="AC40" s="46"/>
      <c r="AD40" s="57"/>
      <c r="AF40" s="302" t="s">
        <v>6</v>
      </c>
      <c r="AG40" s="11"/>
      <c r="AH40" s="12"/>
      <c r="AI40" s="42"/>
      <c r="AJ40" s="62"/>
    </row>
    <row r="41" spans="1:36" ht="25.5" customHeight="1" thickBot="1">
      <c r="A41" s="3"/>
      <c r="B41" s="3"/>
      <c r="C41" s="3"/>
      <c r="D41" s="3"/>
      <c r="E41" s="3"/>
      <c r="F41" s="4"/>
      <c r="G41" s="48" t="s">
        <v>31</v>
      </c>
      <c r="H41" s="135"/>
      <c r="I41" s="136"/>
      <c r="J41" s="137"/>
      <c r="K41" s="138"/>
      <c r="M41" s="343"/>
      <c r="N41" s="226"/>
      <c r="O41" s="227"/>
      <c r="P41" s="228"/>
      <c r="Q41" s="229"/>
      <c r="S41" s="3"/>
      <c r="T41" s="3"/>
      <c r="U41" s="3"/>
      <c r="V41" s="3"/>
      <c r="W41" s="3"/>
      <c r="X41" s="4"/>
      <c r="Z41" s="48" t="s">
        <v>31</v>
      </c>
      <c r="AA41" s="20"/>
      <c r="AB41" s="21"/>
      <c r="AC41" s="46"/>
      <c r="AD41" s="57"/>
      <c r="AF41" s="302"/>
      <c r="AG41" s="13"/>
      <c r="AH41" s="14"/>
      <c r="AI41" s="43"/>
      <c r="AJ41" s="63"/>
    </row>
    <row r="42" spans="1:36" ht="25.5" customHeight="1" thickTop="1">
      <c r="A42" s="342"/>
      <c r="B42" s="342"/>
      <c r="C42" s="342"/>
      <c r="D42" s="342"/>
      <c r="E42" s="342"/>
      <c r="F42" s="3"/>
      <c r="G42" s="48" t="s">
        <v>32</v>
      </c>
      <c r="H42" s="135"/>
      <c r="I42" s="136"/>
      <c r="J42" s="137"/>
      <c r="K42" s="138"/>
      <c r="M42" s="290" t="s">
        <v>7</v>
      </c>
      <c r="N42" s="144"/>
      <c r="O42" s="145"/>
      <c r="P42" s="146"/>
      <c r="Q42" s="147"/>
      <c r="S42" s="342"/>
      <c r="T42" s="342"/>
      <c r="U42" s="342"/>
      <c r="V42" s="342"/>
      <c r="W42" s="342"/>
      <c r="X42" s="3"/>
      <c r="Z42" s="48" t="s">
        <v>32</v>
      </c>
      <c r="AA42" s="20"/>
      <c r="AB42" s="21"/>
      <c r="AC42" s="46"/>
      <c r="AD42" s="57"/>
      <c r="AF42" s="302" t="s">
        <v>7</v>
      </c>
      <c r="AG42" s="11"/>
      <c r="AH42" s="12"/>
      <c r="AI42" s="40"/>
      <c r="AJ42" s="60"/>
    </row>
    <row r="43" spans="1:36" ht="25.5" customHeight="1">
      <c r="A43" s="342"/>
      <c r="B43" s="342"/>
      <c r="C43" s="342"/>
      <c r="D43" s="342"/>
      <c r="E43" s="342"/>
      <c r="F43" s="3"/>
      <c r="G43" s="48" t="s">
        <v>33</v>
      </c>
      <c r="H43" s="135"/>
      <c r="I43" s="136"/>
      <c r="J43" s="137"/>
      <c r="K43" s="138"/>
      <c r="M43" s="302"/>
      <c r="N43" s="148"/>
      <c r="O43" s="149"/>
      <c r="P43" s="150"/>
      <c r="Q43" s="151"/>
      <c r="S43" s="342"/>
      <c r="T43" s="342"/>
      <c r="U43" s="342"/>
      <c r="V43" s="342"/>
      <c r="W43" s="342"/>
      <c r="X43" s="3"/>
      <c r="Z43" s="48" t="s">
        <v>33</v>
      </c>
      <c r="AA43" s="20"/>
      <c r="AB43" s="21"/>
      <c r="AC43" s="46"/>
      <c r="AD43" s="57"/>
      <c r="AF43" s="302"/>
      <c r="AG43" s="13"/>
      <c r="AH43" s="14"/>
      <c r="AI43" s="41"/>
      <c r="AJ43" s="61"/>
    </row>
    <row r="44" spans="1:36" ht="25.5" customHeight="1">
      <c r="A44" s="3"/>
      <c r="B44" s="3"/>
      <c r="C44" s="3"/>
      <c r="D44" s="3"/>
      <c r="E44" s="3"/>
      <c r="F44" s="3"/>
      <c r="G44" s="48" t="s">
        <v>34</v>
      </c>
      <c r="H44" s="135"/>
      <c r="I44" s="136"/>
      <c r="J44" s="137"/>
      <c r="K44" s="138"/>
      <c r="M44" s="289" t="s">
        <v>159</v>
      </c>
      <c r="N44" s="152"/>
      <c r="O44" s="153"/>
      <c r="P44" s="154"/>
      <c r="Q44" s="155"/>
      <c r="S44" s="3"/>
      <c r="T44" s="3"/>
      <c r="U44" s="3"/>
      <c r="V44" s="3"/>
      <c r="W44" s="3"/>
      <c r="X44" s="3"/>
      <c r="Z44" s="48" t="s">
        <v>34</v>
      </c>
      <c r="AA44" s="46"/>
      <c r="AB44" s="45"/>
      <c r="AC44" s="39"/>
      <c r="AD44" s="57"/>
      <c r="AF44" s="289" t="s">
        <v>159</v>
      </c>
      <c r="AG44" s="78"/>
      <c r="AH44" s="79"/>
      <c r="AI44" s="42"/>
      <c r="AJ44" s="62"/>
    </row>
    <row r="45" spans="1:36" ht="25.5" customHeight="1">
      <c r="A45" s="3"/>
      <c r="B45" s="3"/>
      <c r="C45" s="3"/>
      <c r="D45" s="3"/>
      <c r="E45" s="3"/>
      <c r="F45" s="3"/>
      <c r="G45" s="48" t="s">
        <v>35</v>
      </c>
      <c r="H45" s="135"/>
      <c r="I45" s="136"/>
      <c r="J45" s="137"/>
      <c r="K45" s="138"/>
      <c r="M45" s="290"/>
      <c r="N45" s="148"/>
      <c r="O45" s="149"/>
      <c r="P45" s="150"/>
      <c r="Q45" s="151"/>
      <c r="S45" s="3"/>
      <c r="T45" s="3"/>
      <c r="U45" s="3"/>
      <c r="V45" s="3"/>
      <c r="W45" s="3"/>
      <c r="X45" s="3"/>
      <c r="Z45" s="48" t="s">
        <v>35</v>
      </c>
      <c r="AA45" s="46"/>
      <c r="AB45" s="45"/>
      <c r="AC45" s="39"/>
      <c r="AD45" s="57"/>
      <c r="AF45" s="290"/>
      <c r="AG45" s="76"/>
      <c r="AH45" s="77"/>
      <c r="AI45" s="41"/>
      <c r="AJ45" s="61"/>
    </row>
    <row r="46" spans="1:36" ht="25.5" customHeight="1">
      <c r="F46" s="3"/>
      <c r="G46" s="48" t="s">
        <v>37</v>
      </c>
      <c r="H46" s="214"/>
      <c r="I46" s="136"/>
      <c r="J46" s="137"/>
      <c r="K46" s="138"/>
      <c r="M46" s="301" t="s">
        <v>160</v>
      </c>
      <c r="N46" s="144"/>
      <c r="O46" s="145"/>
      <c r="P46" s="159"/>
      <c r="Q46" s="160"/>
      <c r="X46" s="3"/>
      <c r="Z46" s="48" t="s">
        <v>37</v>
      </c>
      <c r="AA46" s="46"/>
      <c r="AB46" s="45"/>
      <c r="AC46" s="39"/>
      <c r="AD46" s="57"/>
      <c r="AF46" s="301" t="s">
        <v>160</v>
      </c>
      <c r="AG46" s="90"/>
      <c r="AH46" s="91"/>
      <c r="AI46" s="92"/>
      <c r="AJ46" s="93"/>
    </row>
    <row r="47" spans="1:36" ht="25.5" customHeight="1" thickBot="1">
      <c r="G47" s="54" t="s">
        <v>158</v>
      </c>
      <c r="H47" s="140"/>
      <c r="I47" s="141"/>
      <c r="J47" s="142"/>
      <c r="K47" s="143"/>
      <c r="M47" s="341"/>
      <c r="N47" s="161"/>
      <c r="O47" s="162"/>
      <c r="P47" s="163"/>
      <c r="Q47" s="164"/>
      <c r="Z47" s="54" t="s">
        <v>158</v>
      </c>
      <c r="AA47" s="66"/>
      <c r="AB47" s="75"/>
      <c r="AC47" s="58"/>
      <c r="AD47" s="59"/>
      <c r="AF47" s="341"/>
      <c r="AG47" s="80"/>
      <c r="AH47" s="81"/>
      <c r="AI47" s="64"/>
      <c r="AJ47" s="65"/>
    </row>
    <row r="48" spans="1:36" ht="18.75" customHeight="1">
      <c r="A48" s="325"/>
      <c r="B48" s="325"/>
      <c r="G48" s="55"/>
      <c r="H48" s="5"/>
      <c r="I48" s="5"/>
      <c r="J48" s="335"/>
      <c r="K48" s="335"/>
      <c r="M48" s="56"/>
      <c r="N48" s="5"/>
      <c r="O48" s="5"/>
      <c r="P48" s="5"/>
      <c r="Q48" s="7"/>
      <c r="S48" s="325"/>
      <c r="T48" s="325"/>
      <c r="Z48" s="55"/>
      <c r="AA48" s="5"/>
      <c r="AB48" s="5"/>
      <c r="AC48" s="335"/>
      <c r="AD48" s="335"/>
      <c r="AF48" s="56"/>
      <c r="AG48" s="5"/>
      <c r="AH48" s="5"/>
      <c r="AI48" s="5"/>
      <c r="AJ48" s="7"/>
    </row>
    <row r="49" spans="1:37" ht="18.75" customHeight="1">
      <c r="A49" s="15"/>
      <c r="B49" s="15"/>
      <c r="D49" s="325" t="s">
        <v>46</v>
      </c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2"/>
      <c r="R49" s="2"/>
      <c r="S49" s="15"/>
      <c r="T49" s="15"/>
      <c r="V49" s="325" t="s">
        <v>46</v>
      </c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2"/>
      <c r="AK49" s="2"/>
    </row>
    <row r="50" spans="1:37" ht="18" customHeight="1">
      <c r="E50" s="344" t="s">
        <v>267</v>
      </c>
      <c r="F50" s="344"/>
      <c r="G50" s="344"/>
      <c r="H50" s="344"/>
      <c r="I50" s="2"/>
      <c r="J50" s="2"/>
      <c r="K50" s="2"/>
      <c r="L50" s="2"/>
      <c r="M50" s="2"/>
      <c r="N50" s="2"/>
      <c r="O50" s="2"/>
      <c r="P50" s="15"/>
      <c r="W50" s="344" t="s">
        <v>267</v>
      </c>
      <c r="X50" s="344"/>
      <c r="Y50" s="344"/>
      <c r="Z50" s="344"/>
      <c r="AA50" s="344"/>
      <c r="AB50" s="2"/>
      <c r="AC50" s="2"/>
      <c r="AD50" s="2"/>
      <c r="AE50" s="2"/>
      <c r="AF50" s="2"/>
      <c r="AG50" s="2"/>
      <c r="AH50" s="2"/>
      <c r="AI50" s="15"/>
    </row>
    <row r="51" spans="1:37" ht="18" customHeight="1">
      <c r="E51" s="2"/>
      <c r="F51" s="2"/>
      <c r="G51" s="315" t="s">
        <v>162</v>
      </c>
      <c r="H51" s="315"/>
      <c r="I51" s="94"/>
      <c r="J51" s="347"/>
      <c r="K51" s="347"/>
      <c r="L51" s="347"/>
      <c r="M51" s="347"/>
      <c r="N51" s="347"/>
      <c r="O51" s="2"/>
      <c r="P51" s="15" t="s">
        <v>161</v>
      </c>
      <c r="W51" s="2"/>
      <c r="X51" s="2"/>
      <c r="Y51" s="2"/>
      <c r="Z51" s="2"/>
      <c r="AA51" s="94" t="s">
        <v>162</v>
      </c>
      <c r="AB51" s="94"/>
      <c r="AC51" s="441"/>
      <c r="AD51" s="441"/>
      <c r="AE51" s="441"/>
      <c r="AF51" s="441"/>
      <c r="AG51" s="441"/>
      <c r="AH51" s="2"/>
      <c r="AI51" s="15" t="s">
        <v>161</v>
      </c>
    </row>
    <row r="52" spans="1:37" ht="15" customHeight="1">
      <c r="A52" s="325"/>
      <c r="B52" s="325"/>
      <c r="D52" s="15"/>
      <c r="E52" s="15"/>
      <c r="G52" s="15"/>
      <c r="H52" s="15"/>
      <c r="I52" s="15"/>
      <c r="J52" s="15"/>
      <c r="K52" s="15"/>
      <c r="L52" s="15"/>
      <c r="M52" s="15"/>
      <c r="N52" s="15"/>
      <c r="O52" s="15"/>
      <c r="P52" s="15"/>
      <c r="Q52" s="15"/>
      <c r="S52" s="325"/>
      <c r="T52" s="325"/>
      <c r="V52" s="15"/>
      <c r="W52" s="15"/>
      <c r="Z52" s="15"/>
      <c r="AA52" s="15"/>
      <c r="AB52" s="15"/>
      <c r="AC52" s="15"/>
      <c r="AD52" s="15"/>
      <c r="AE52" s="15"/>
      <c r="AF52" s="15"/>
      <c r="AG52" s="15"/>
      <c r="AH52" s="15"/>
      <c r="AI52" s="15"/>
      <c r="AJ52" s="15"/>
    </row>
    <row r="53" spans="1:37" ht="18" customHeight="1">
      <c r="D53" s="2"/>
      <c r="E53" s="2"/>
      <c r="F53" s="15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V53" s="2"/>
      <c r="W53" s="2"/>
      <c r="X53" s="15"/>
      <c r="Y53" s="15"/>
      <c r="Z53" s="2"/>
      <c r="AA53" s="2"/>
      <c r="AB53" s="2"/>
      <c r="AC53" s="2"/>
      <c r="AD53" s="2"/>
      <c r="AE53" s="2"/>
      <c r="AF53" s="2"/>
      <c r="AG53" s="2"/>
      <c r="AH53" s="2"/>
      <c r="AI53" s="2"/>
      <c r="AJ53" s="2"/>
      <c r="AK53" s="15"/>
    </row>
    <row r="54" spans="1:37" ht="18" customHeight="1">
      <c r="A54" s="325"/>
      <c r="B54" s="325"/>
      <c r="E54" s="82"/>
      <c r="F54" s="2"/>
      <c r="G54" s="82"/>
      <c r="H54" s="82"/>
      <c r="I54" s="15"/>
      <c r="J54" s="2"/>
      <c r="K54" s="344"/>
      <c r="L54" s="344"/>
      <c r="M54" s="344"/>
      <c r="N54" s="344"/>
      <c r="O54" s="2"/>
      <c r="P54" s="2"/>
      <c r="Q54" s="2"/>
      <c r="R54" s="2"/>
      <c r="S54" s="2"/>
      <c r="T54" s="2"/>
      <c r="W54" s="82"/>
      <c r="X54" s="2"/>
      <c r="Y54" s="2"/>
      <c r="Z54" s="82"/>
      <c r="AA54" s="82"/>
      <c r="AB54" s="15"/>
      <c r="AC54" s="2"/>
      <c r="AD54" s="344"/>
      <c r="AE54" s="344"/>
      <c r="AF54" s="344"/>
      <c r="AG54" s="344"/>
      <c r="AH54" s="2"/>
      <c r="AI54" s="2"/>
      <c r="AJ54" s="2"/>
      <c r="AK54" s="2"/>
    </row>
    <row r="55" spans="1:37" ht="18" customHeight="1">
      <c r="F55" s="82"/>
      <c r="R55" s="2"/>
      <c r="X55" s="82"/>
      <c r="Y55" s="82"/>
      <c r="AK55" s="2"/>
    </row>
  </sheetData>
  <mergeCells count="205">
    <mergeCell ref="AJ16:AJ18"/>
    <mergeCell ref="AJ22:AJ24"/>
    <mergeCell ref="AH16:AI20"/>
    <mergeCell ref="AG9:AJ9"/>
    <mergeCell ref="AB14:AD14"/>
    <mergeCell ref="AB18:AD18"/>
    <mergeCell ref="S8:W8"/>
    <mergeCell ref="AE13:AE14"/>
    <mergeCell ref="S43:W43"/>
    <mergeCell ref="S42:W42"/>
    <mergeCell ref="S38:W39"/>
    <mergeCell ref="Z27:AJ27"/>
    <mergeCell ref="Z28:AD28"/>
    <mergeCell ref="AI29:AJ29"/>
    <mergeCell ref="AF40:AF41"/>
    <mergeCell ref="AH22:AI26"/>
    <mergeCell ref="AB24:AD24"/>
    <mergeCell ref="AF28:AJ28"/>
    <mergeCell ref="AC29:AD29"/>
    <mergeCell ref="AA29:AB29"/>
    <mergeCell ref="AB22:AD22"/>
    <mergeCell ref="AB26:AD26"/>
    <mergeCell ref="Z25:Z26"/>
    <mergeCell ref="Z15:Z16"/>
    <mergeCell ref="S52:T52"/>
    <mergeCell ref="S48:T48"/>
    <mergeCell ref="AC48:AD48"/>
    <mergeCell ref="AD54:AG54"/>
    <mergeCell ref="AG29:AH29"/>
    <mergeCell ref="AF38:AF39"/>
    <mergeCell ref="AF34:AF35"/>
    <mergeCell ref="AF46:AF47"/>
    <mergeCell ref="AF44:AF45"/>
    <mergeCell ref="W50:AA50"/>
    <mergeCell ref="AC51:AG51"/>
    <mergeCell ref="AF36:AF37"/>
    <mergeCell ref="AF30:AF31"/>
    <mergeCell ref="AF32:AF33"/>
    <mergeCell ref="AF42:AF43"/>
    <mergeCell ref="V49:AI49"/>
    <mergeCell ref="Z11:AA11"/>
    <mergeCell ref="U37:W37"/>
    <mergeCell ref="O2:O3"/>
    <mergeCell ref="Z9:AA9"/>
    <mergeCell ref="AB9:AF9"/>
    <mergeCell ref="Z8:AF8"/>
    <mergeCell ref="P3:Q3"/>
    <mergeCell ref="AB2:AB3"/>
    <mergeCell ref="O4:O5"/>
    <mergeCell ref="AF19:AF20"/>
    <mergeCell ref="AB16:AD16"/>
    <mergeCell ref="AF21:AF22"/>
    <mergeCell ref="AE23:AE24"/>
    <mergeCell ref="AF23:AF24"/>
    <mergeCell ref="AE25:AE26"/>
    <mergeCell ref="AF25:AF26"/>
    <mergeCell ref="AE15:AE16"/>
    <mergeCell ref="AF15:AF16"/>
    <mergeCell ref="AE17:AE18"/>
    <mergeCell ref="AF17:AF18"/>
    <mergeCell ref="AB20:AD20"/>
    <mergeCell ref="P4:Q5"/>
    <mergeCell ref="N14:Q14"/>
    <mergeCell ref="N10:Q10"/>
    <mergeCell ref="S1:AJ1"/>
    <mergeCell ref="S2:T2"/>
    <mergeCell ref="AA2:AA3"/>
    <mergeCell ref="S4:U4"/>
    <mergeCell ref="AH2:AH3"/>
    <mergeCell ref="AH4:AH5"/>
    <mergeCell ref="AI2:AJ2"/>
    <mergeCell ref="AI3:AJ3"/>
    <mergeCell ref="S3:T3"/>
    <mergeCell ref="AF2:AF3"/>
    <mergeCell ref="AG2:AG3"/>
    <mergeCell ref="U2:Z2"/>
    <mergeCell ref="U3:Z3"/>
    <mergeCell ref="AI4:AJ5"/>
    <mergeCell ref="A1:Q1"/>
    <mergeCell ref="H2:H3"/>
    <mergeCell ref="I9:M9"/>
    <mergeCell ref="A2:B2"/>
    <mergeCell ref="I2:I3"/>
    <mergeCell ref="I11:M11"/>
    <mergeCell ref="G11:H11"/>
    <mergeCell ref="A4:C4"/>
    <mergeCell ref="D4:N4"/>
    <mergeCell ref="N9:Q9"/>
    <mergeCell ref="G10:H10"/>
    <mergeCell ref="I10:M10"/>
    <mergeCell ref="P2:Q2"/>
    <mergeCell ref="A3:B3"/>
    <mergeCell ref="M2:M3"/>
    <mergeCell ref="K2:L3"/>
    <mergeCell ref="J2:J3"/>
    <mergeCell ref="C2:G2"/>
    <mergeCell ref="N2:N3"/>
    <mergeCell ref="C3:G3"/>
    <mergeCell ref="G9:H9"/>
    <mergeCell ref="A8:E8"/>
    <mergeCell ref="G8:M8"/>
    <mergeCell ref="N11:Q11"/>
    <mergeCell ref="I16:K16"/>
    <mergeCell ref="I14:K14"/>
    <mergeCell ref="I24:K24"/>
    <mergeCell ref="I12:K12"/>
    <mergeCell ref="I20:K20"/>
    <mergeCell ref="L19:L20"/>
    <mergeCell ref="I13:K13"/>
    <mergeCell ref="L13:L14"/>
    <mergeCell ref="M13:M14"/>
    <mergeCell ref="L15:L16"/>
    <mergeCell ref="M15:M16"/>
    <mergeCell ref="L17:L18"/>
    <mergeCell ref="M17:M18"/>
    <mergeCell ref="I18:K18"/>
    <mergeCell ref="I15:K15"/>
    <mergeCell ref="I17:K17"/>
    <mergeCell ref="I19:K19"/>
    <mergeCell ref="M19:M20"/>
    <mergeCell ref="N12:Q12"/>
    <mergeCell ref="G12:H12"/>
    <mergeCell ref="G13:G14"/>
    <mergeCell ref="G15:G16"/>
    <mergeCell ref="G17:G18"/>
    <mergeCell ref="G19:G20"/>
    <mergeCell ref="A54:B54"/>
    <mergeCell ref="M46:M47"/>
    <mergeCell ref="A43:E43"/>
    <mergeCell ref="M44:M45"/>
    <mergeCell ref="C37:E37"/>
    <mergeCell ref="M40:M41"/>
    <mergeCell ref="J48:K48"/>
    <mergeCell ref="K54:N54"/>
    <mergeCell ref="A38:F39"/>
    <mergeCell ref="J51:N51"/>
    <mergeCell ref="A52:B52"/>
    <mergeCell ref="M32:M33"/>
    <mergeCell ref="M34:M35"/>
    <mergeCell ref="M38:M39"/>
    <mergeCell ref="D49:P49"/>
    <mergeCell ref="A42:E42"/>
    <mergeCell ref="M42:M43"/>
    <mergeCell ref="E50:H50"/>
    <mergeCell ref="G51:H51"/>
    <mergeCell ref="A48:B48"/>
    <mergeCell ref="I22:K22"/>
    <mergeCell ref="G27:Q27"/>
    <mergeCell ref="I26:K26"/>
    <mergeCell ref="P29:Q29"/>
    <mergeCell ref="M28:Q28"/>
    <mergeCell ref="G28:K28"/>
    <mergeCell ref="L25:L26"/>
    <mergeCell ref="M25:M26"/>
    <mergeCell ref="G23:G24"/>
    <mergeCell ref="L23:L24"/>
    <mergeCell ref="M23:M24"/>
    <mergeCell ref="G25:G26"/>
    <mergeCell ref="I23:K23"/>
    <mergeCell ref="I25:K25"/>
    <mergeCell ref="L21:L22"/>
    <mergeCell ref="M21:M22"/>
    <mergeCell ref="M30:M31"/>
    <mergeCell ref="M36:M37"/>
    <mergeCell ref="J29:K29"/>
    <mergeCell ref="I21:K21"/>
    <mergeCell ref="P16:Q18"/>
    <mergeCell ref="O16:O21"/>
    <mergeCell ref="P19:Q21"/>
    <mergeCell ref="O22:O26"/>
    <mergeCell ref="P22:Q24"/>
    <mergeCell ref="P25:Q26"/>
    <mergeCell ref="Z19:Z20"/>
    <mergeCell ref="Z21:Z22"/>
    <mergeCell ref="Z23:Z24"/>
    <mergeCell ref="AB15:AD15"/>
    <mergeCell ref="AB17:AD17"/>
    <mergeCell ref="AB19:AD19"/>
    <mergeCell ref="AB21:AD21"/>
    <mergeCell ref="AB23:AD23"/>
    <mergeCell ref="G21:G22"/>
    <mergeCell ref="A6:Q6"/>
    <mergeCell ref="A5:C5"/>
    <mergeCell ref="D5:N5"/>
    <mergeCell ref="A7:Q7"/>
    <mergeCell ref="AE21:AE22"/>
    <mergeCell ref="AE19:AE20"/>
    <mergeCell ref="AB25:AD25"/>
    <mergeCell ref="AC2:AC3"/>
    <mergeCell ref="AD2:AE3"/>
    <mergeCell ref="V4:AG4"/>
    <mergeCell ref="S5:AG5"/>
    <mergeCell ref="AB13:AD13"/>
    <mergeCell ref="AG14:AJ14"/>
    <mergeCell ref="AG11:AJ11"/>
    <mergeCell ref="Z10:AA10"/>
    <mergeCell ref="AB10:AF10"/>
    <mergeCell ref="AG10:AJ10"/>
    <mergeCell ref="Z12:AA12"/>
    <mergeCell ref="Z13:Z14"/>
    <mergeCell ref="AB12:AD12"/>
    <mergeCell ref="AB11:AF11"/>
    <mergeCell ref="AG12:AJ12"/>
    <mergeCell ref="AF13:AF14"/>
    <mergeCell ref="Z17:Z18"/>
  </mergeCells>
  <phoneticPr fontId="2"/>
  <dataValidations count="8">
    <dataValidation type="list" allowBlank="1" showInputMessage="1" showErrorMessage="1" sqref="AJ30:AJ47 AD30:AD47 K30:K47 Q30:Q47">
      <formula1>$AQ$16</formula1>
    </dataValidation>
    <dataValidation type="list" allowBlank="1" showInputMessage="1" showErrorMessage="1" sqref="P30:P47 AC44:AC47 AI30:AI47 J30:J47">
      <formula1>$AQ$18</formula1>
    </dataValidation>
    <dataValidation type="list" allowBlank="1" showInputMessage="1" showErrorMessage="1" sqref="AG10:AJ11">
      <formula1>$AQ$10:$AQ$11</formula1>
    </dataValidation>
    <dataValidation type="list" allowBlank="1" showInputMessage="1" showErrorMessage="1" sqref="AG12:AJ13 N13:Q13">
      <formula1>$AR$10:$AR$12</formula1>
    </dataValidation>
    <dataValidation type="list" allowBlank="1" showInputMessage="1" showErrorMessage="1" sqref="P2:Q2">
      <formula1>$AQ$2:$AQ$3</formula1>
    </dataValidation>
    <dataValidation type="list" allowBlank="1" showInputMessage="1" showErrorMessage="1" sqref="P3:Q3">
      <formula1>$AR$2:$AR$3</formula1>
    </dataValidation>
    <dataValidation type="list" allowBlank="1" showInputMessage="1" showErrorMessage="1" sqref="N10:Q10 N11:Q11">
      <formula1>$AQ$10:$AQ$12</formula1>
    </dataValidation>
    <dataValidation type="list" allowBlank="1" showInputMessage="1" showErrorMessage="1" sqref="N12:Q12">
      <formula1>$AR$10:$AR$13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rowBreaks count="2" manualBreakCount="2">
    <brk id="12" max="16383" man="1"/>
    <brk id="52" max="17" man="1"/>
  </rowBreaks>
  <colBreaks count="1" manualBreakCount="1">
    <brk id="43" max="1048575" man="1"/>
  </colBreaks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theme="5" tint="0.39997558519241921"/>
  </sheetPr>
  <dimension ref="A1:AR51"/>
  <sheetViews>
    <sheetView view="pageBreakPreview" zoomScale="75" zoomScaleNormal="100" zoomScaleSheetLayoutView="75" workbookViewId="0">
      <selection activeCell="N12" sqref="N12:Q12"/>
    </sheetView>
  </sheetViews>
  <sheetFormatPr defaultColWidth="9" defaultRowHeight="14.25"/>
  <cols>
    <col min="1" max="1" width="3.75" style="1" customWidth="1"/>
    <col min="2" max="2" width="15" style="1" customWidth="1"/>
    <col min="3" max="3" width="5.625" style="1" customWidth="1"/>
    <col min="4" max="4" width="8.75" style="1" customWidth="1"/>
    <col min="5" max="5" width="15" style="1" customWidth="1"/>
    <col min="6" max="6" width="1.25" style="1" customWidth="1"/>
    <col min="7" max="7" width="3.75" style="1" customWidth="1"/>
    <col min="8" max="8" width="8.125" style="1" customWidth="1"/>
    <col min="9" max="9" width="8.25" style="1" customWidth="1"/>
    <col min="10" max="10" width="5.125" style="1" customWidth="1"/>
    <col min="11" max="11" width="6.25" style="1" customWidth="1"/>
    <col min="12" max="13" width="3.75" style="1" customWidth="1"/>
    <col min="14" max="15" width="8.125" style="1" customWidth="1"/>
    <col min="16" max="16" width="5.125" style="1" customWidth="1"/>
    <col min="17" max="17" width="6.25" style="1" customWidth="1"/>
    <col min="18" max="18" width="5" style="1" customWidth="1"/>
    <col min="19" max="19" width="3.75" style="1" customWidth="1"/>
    <col min="20" max="20" width="15" style="1" customWidth="1"/>
    <col min="21" max="21" width="5.625" style="1" customWidth="1"/>
    <col min="22" max="22" width="8.75" style="1" customWidth="1"/>
    <col min="23" max="23" width="11.25" style="1" customWidth="1"/>
    <col min="24" max="24" width="1.25" style="1" customWidth="1"/>
    <col min="25" max="26" width="3.75" style="1" customWidth="1"/>
    <col min="27" max="27" width="8.125" style="1" customWidth="1"/>
    <col min="28" max="28" width="8.25" style="1" customWidth="1"/>
    <col min="29" max="29" width="3.75" style="1" customWidth="1"/>
    <col min="30" max="30" width="6.25" style="1" customWidth="1"/>
    <col min="31" max="32" width="3.75" style="1" customWidth="1"/>
    <col min="33" max="34" width="8.125" style="1" customWidth="1"/>
    <col min="35" max="35" width="3.75" style="1" customWidth="1"/>
    <col min="36" max="36" width="6.25" style="1" customWidth="1"/>
    <col min="37" max="42" width="9" style="1"/>
    <col min="43" max="44" width="12.625" style="1" customWidth="1"/>
    <col min="45" max="16384" width="9" style="1"/>
  </cols>
  <sheetData>
    <row r="1" spans="1:44" ht="21" customHeight="1" thickBot="1">
      <c r="A1" s="359" t="s">
        <v>284</v>
      </c>
      <c r="B1" s="359"/>
      <c r="C1" s="359"/>
      <c r="D1" s="359"/>
      <c r="E1" s="359"/>
      <c r="F1" s="359"/>
      <c r="G1" s="359"/>
      <c r="H1" s="359"/>
      <c r="I1" s="359"/>
      <c r="J1" s="359"/>
      <c r="K1" s="359"/>
      <c r="L1" s="359"/>
      <c r="M1" s="359"/>
      <c r="N1" s="359"/>
      <c r="O1" s="359"/>
      <c r="P1" s="359"/>
      <c r="Q1" s="359"/>
      <c r="R1" s="6"/>
      <c r="S1" s="401" t="str">
        <f>A1</f>
        <v>令和３年度　第６１回香川県高等学校新人（選抜）バドミントン競技大会　参加申込書</v>
      </c>
      <c r="T1" s="401"/>
      <c r="U1" s="401"/>
      <c r="V1" s="401"/>
      <c r="W1" s="401"/>
      <c r="X1" s="401"/>
      <c r="Y1" s="401"/>
      <c r="Z1" s="401"/>
      <c r="AA1" s="401"/>
      <c r="AB1" s="401"/>
      <c r="AC1" s="401"/>
      <c r="AD1" s="401"/>
      <c r="AE1" s="401"/>
      <c r="AF1" s="401"/>
      <c r="AG1" s="401"/>
      <c r="AH1" s="401"/>
      <c r="AI1" s="401"/>
      <c r="AJ1" s="401"/>
    </row>
    <row r="2" spans="1:44" ht="22.15" customHeight="1">
      <c r="A2" s="486" t="s">
        <v>50</v>
      </c>
      <c r="B2" s="487"/>
      <c r="C2" s="393" t="str">
        <f>IF(I2=0,"",VLOOKUP(I2,抽選作業用!Z4:AB50,2))</f>
        <v/>
      </c>
      <c r="D2" s="393"/>
      <c r="E2" s="393"/>
      <c r="F2" s="393"/>
      <c r="G2" s="394"/>
      <c r="H2" s="479" t="s">
        <v>282</v>
      </c>
      <c r="I2" s="481"/>
      <c r="J2" s="468" t="s">
        <v>281</v>
      </c>
      <c r="K2" s="387">
        <v>11</v>
      </c>
      <c r="L2" s="388"/>
      <c r="M2" s="470" t="s">
        <v>27</v>
      </c>
      <c r="N2" s="474" t="s">
        <v>261</v>
      </c>
      <c r="O2" s="405" t="s">
        <v>53</v>
      </c>
      <c r="P2" s="495"/>
      <c r="Q2" s="496"/>
      <c r="S2" s="402" t="s">
        <v>50</v>
      </c>
      <c r="T2" s="403"/>
      <c r="U2" s="393" t="s">
        <v>266</v>
      </c>
      <c r="V2" s="393"/>
      <c r="W2" s="393"/>
      <c r="X2" s="393"/>
      <c r="Y2" s="393"/>
      <c r="Z2" s="394"/>
      <c r="AA2" s="479" t="s">
        <v>282</v>
      </c>
      <c r="AB2" s="499">
        <v>39</v>
      </c>
      <c r="AC2" s="468" t="s">
        <v>281</v>
      </c>
      <c r="AD2" s="387">
        <v>11</v>
      </c>
      <c r="AE2" s="388"/>
      <c r="AF2" s="470" t="s">
        <v>27</v>
      </c>
      <c r="AG2" s="474" t="s">
        <v>261</v>
      </c>
      <c r="AH2" s="407" t="s">
        <v>53</v>
      </c>
      <c r="AI2" s="411" t="s">
        <v>56</v>
      </c>
      <c r="AJ2" s="412"/>
      <c r="AQ2" s="1" t="s">
        <v>146</v>
      </c>
      <c r="AR2" s="1" t="s">
        <v>148</v>
      </c>
    </row>
    <row r="3" spans="1:44" ht="22.15" customHeight="1" thickBot="1">
      <c r="A3" s="483" t="s">
        <v>48</v>
      </c>
      <c r="B3" s="484"/>
      <c r="C3" s="501"/>
      <c r="D3" s="501"/>
      <c r="E3" s="501"/>
      <c r="F3" s="501"/>
      <c r="G3" s="502"/>
      <c r="H3" s="480"/>
      <c r="I3" s="482"/>
      <c r="J3" s="469"/>
      <c r="K3" s="389"/>
      <c r="L3" s="390"/>
      <c r="M3" s="471"/>
      <c r="N3" s="475"/>
      <c r="O3" s="415"/>
      <c r="P3" s="497"/>
      <c r="Q3" s="498"/>
      <c r="S3" s="415" t="s">
        <v>48</v>
      </c>
      <c r="T3" s="416"/>
      <c r="U3" s="357" t="s">
        <v>256</v>
      </c>
      <c r="V3" s="357"/>
      <c r="W3" s="357"/>
      <c r="X3" s="357"/>
      <c r="Y3" s="357"/>
      <c r="Z3" s="358"/>
      <c r="AA3" s="480"/>
      <c r="AB3" s="500"/>
      <c r="AC3" s="469"/>
      <c r="AD3" s="389"/>
      <c r="AE3" s="390"/>
      <c r="AF3" s="471"/>
      <c r="AG3" s="475"/>
      <c r="AH3" s="408"/>
      <c r="AI3" s="413" t="s">
        <v>57</v>
      </c>
      <c r="AJ3" s="414"/>
      <c r="AQ3" s="1" t="s">
        <v>147</v>
      </c>
      <c r="AR3" s="1" t="s">
        <v>149</v>
      </c>
    </row>
    <row r="4" spans="1:44" ht="22.15" customHeight="1" thickBot="1">
      <c r="A4" s="488" t="s">
        <v>279</v>
      </c>
      <c r="B4" s="489"/>
      <c r="C4" s="489"/>
      <c r="D4" s="472"/>
      <c r="E4" s="472"/>
      <c r="F4" s="472"/>
      <c r="G4" s="472"/>
      <c r="H4" s="472"/>
      <c r="I4" s="472"/>
      <c r="J4" s="472"/>
      <c r="K4" s="472"/>
      <c r="L4" s="472"/>
      <c r="M4" s="472"/>
      <c r="N4" s="473"/>
      <c r="O4" s="409" t="s">
        <v>45</v>
      </c>
      <c r="P4" s="431" t="str">
        <f>COUNTA(B10:B36)&amp;" "&amp;"人"</f>
        <v>0 人</v>
      </c>
      <c r="Q4" s="432"/>
      <c r="S4" s="405" t="s">
        <v>49</v>
      </c>
      <c r="T4" s="406"/>
      <c r="U4" s="406"/>
      <c r="V4" s="269" t="s">
        <v>270</v>
      </c>
      <c r="W4" s="269"/>
      <c r="X4" s="269"/>
      <c r="Y4" s="269"/>
      <c r="Z4" s="269"/>
      <c r="AA4" s="269"/>
      <c r="AB4" s="269"/>
      <c r="AC4" s="269"/>
      <c r="AD4" s="269"/>
      <c r="AE4" s="269"/>
      <c r="AF4" s="269"/>
      <c r="AG4" s="270"/>
      <c r="AH4" s="409" t="s">
        <v>45</v>
      </c>
      <c r="AI4" s="417" t="str">
        <f>COUNTA(T10:T36)&amp;" "&amp;"人"</f>
        <v>8 人</v>
      </c>
      <c r="AJ4" s="418"/>
    </row>
    <row r="5" spans="1:44" ht="21.75" customHeight="1" thickBot="1">
      <c r="A5" s="462" t="s">
        <v>288</v>
      </c>
      <c r="B5" s="463"/>
      <c r="C5" s="464"/>
      <c r="D5" s="465"/>
      <c r="E5" s="466"/>
      <c r="F5" s="466"/>
      <c r="G5" s="466"/>
      <c r="H5" s="466"/>
      <c r="I5" s="466"/>
      <c r="J5" s="466"/>
      <c r="K5" s="466"/>
      <c r="L5" s="466"/>
      <c r="M5" s="466"/>
      <c r="N5" s="467"/>
      <c r="O5" s="485"/>
      <c r="P5" s="433"/>
      <c r="Q5" s="434"/>
      <c r="S5" s="271" t="s">
        <v>269</v>
      </c>
      <c r="T5" s="272"/>
      <c r="U5" s="272"/>
      <c r="V5" s="272"/>
      <c r="W5" s="272"/>
      <c r="X5" s="272"/>
      <c r="Y5" s="272"/>
      <c r="Z5" s="272"/>
      <c r="AA5" s="272"/>
      <c r="AB5" s="272"/>
      <c r="AC5" s="272"/>
      <c r="AD5" s="272"/>
      <c r="AE5" s="272"/>
      <c r="AF5" s="272"/>
      <c r="AG5" s="273"/>
      <c r="AH5" s="410"/>
      <c r="AI5" s="419"/>
      <c r="AJ5" s="420"/>
    </row>
    <row r="6" spans="1:44" s="245" customFormat="1" ht="15" customHeight="1" thickBot="1">
      <c r="A6" s="251" t="s">
        <v>291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  <c r="N6" s="251"/>
      <c r="O6" s="251"/>
      <c r="P6" s="251"/>
      <c r="Q6" s="251"/>
      <c r="S6" s="247"/>
      <c r="T6" s="247"/>
      <c r="U6" s="247"/>
      <c r="V6" s="247"/>
      <c r="W6" s="247"/>
      <c r="X6" s="247"/>
      <c r="Y6" s="247"/>
      <c r="Z6" s="248"/>
      <c r="AA6" s="248"/>
      <c r="AB6" s="248"/>
      <c r="AC6" s="248"/>
      <c r="AD6" s="248"/>
      <c r="AE6" s="248"/>
      <c r="AF6" s="248"/>
      <c r="AG6" s="247"/>
      <c r="AH6" s="249"/>
      <c r="AI6" s="250"/>
      <c r="AJ6" s="250"/>
    </row>
    <row r="7" spans="1:44" s="245" customFormat="1" ht="15" customHeight="1" thickBot="1">
      <c r="A7" s="251" t="s">
        <v>290</v>
      </c>
      <c r="B7" s="251"/>
      <c r="C7" s="251"/>
      <c r="D7" s="251"/>
      <c r="E7" s="251"/>
      <c r="F7" s="251"/>
      <c r="G7" s="251"/>
      <c r="H7" s="251"/>
      <c r="I7" s="251"/>
      <c r="J7" s="251"/>
      <c r="K7" s="251"/>
      <c r="L7" s="251"/>
      <c r="M7" s="251"/>
      <c r="N7" s="251"/>
      <c r="O7" s="251"/>
      <c r="P7" s="251"/>
      <c r="Q7" s="251"/>
      <c r="S7" s="247"/>
      <c r="T7" s="247"/>
      <c r="U7" s="247"/>
      <c r="V7" s="247"/>
      <c r="W7" s="247"/>
      <c r="X7" s="247"/>
      <c r="Y7" s="247"/>
      <c r="Z7" s="248"/>
      <c r="AA7" s="248"/>
      <c r="AB7" s="248"/>
      <c r="AC7" s="248"/>
      <c r="AD7" s="248"/>
      <c r="AE7" s="248"/>
      <c r="AF7" s="248"/>
      <c r="AG7" s="247"/>
      <c r="AH7" s="249"/>
      <c r="AI7" s="250"/>
      <c r="AJ7" s="250"/>
    </row>
    <row r="8" spans="1:44" ht="24.75" customHeight="1" thickBot="1">
      <c r="A8" s="476" t="s">
        <v>12</v>
      </c>
      <c r="B8" s="476"/>
      <c r="C8" s="476"/>
      <c r="D8" s="476"/>
      <c r="E8" s="476"/>
      <c r="G8" s="400" t="s">
        <v>13</v>
      </c>
      <c r="H8" s="400"/>
      <c r="I8" s="400"/>
      <c r="J8" s="400"/>
      <c r="K8" s="400"/>
      <c r="L8" s="400"/>
      <c r="M8" s="400"/>
      <c r="O8" s="2"/>
      <c r="P8" s="2"/>
      <c r="S8" s="399" t="s">
        <v>12</v>
      </c>
      <c r="T8" s="399"/>
      <c r="U8" s="399"/>
      <c r="V8" s="399"/>
      <c r="W8" s="399"/>
      <c r="X8" s="7"/>
      <c r="Z8" s="422" t="s">
        <v>13</v>
      </c>
      <c r="AA8" s="422"/>
      <c r="AB8" s="422"/>
      <c r="AC8" s="422"/>
      <c r="AD8" s="422"/>
      <c r="AE8" s="422"/>
      <c r="AF8" s="422"/>
      <c r="AH8" s="2"/>
      <c r="AI8" s="2"/>
    </row>
    <row r="9" spans="1:44" ht="24.75" customHeight="1" thickBot="1">
      <c r="A9" s="239" t="s">
        <v>16</v>
      </c>
      <c r="B9" s="237" t="s">
        <v>15</v>
      </c>
      <c r="C9" s="237" t="s">
        <v>0</v>
      </c>
      <c r="D9" s="237" t="s">
        <v>1</v>
      </c>
      <c r="E9" s="238" t="s">
        <v>2</v>
      </c>
      <c r="G9" s="477"/>
      <c r="H9" s="478"/>
      <c r="I9" s="362" t="s">
        <v>276</v>
      </c>
      <c r="J9" s="362"/>
      <c r="K9" s="362"/>
      <c r="L9" s="362"/>
      <c r="M9" s="363"/>
      <c r="N9" s="377" t="s">
        <v>275</v>
      </c>
      <c r="O9" s="362"/>
      <c r="P9" s="362"/>
      <c r="Q9" s="363"/>
      <c r="S9" s="67" t="s">
        <v>16</v>
      </c>
      <c r="T9" s="68" t="s">
        <v>15</v>
      </c>
      <c r="U9" s="68" t="s">
        <v>0</v>
      </c>
      <c r="V9" s="68" t="s">
        <v>1</v>
      </c>
      <c r="W9" s="69" t="s">
        <v>2</v>
      </c>
      <c r="X9" s="7"/>
      <c r="Z9" s="397"/>
      <c r="AA9" s="398"/>
      <c r="AB9" s="398" t="s">
        <v>51</v>
      </c>
      <c r="AC9" s="398"/>
      <c r="AD9" s="398"/>
      <c r="AE9" s="398"/>
      <c r="AF9" s="421"/>
      <c r="AG9" s="397" t="s">
        <v>52</v>
      </c>
      <c r="AH9" s="398"/>
      <c r="AI9" s="398"/>
      <c r="AJ9" s="421"/>
    </row>
    <row r="10" spans="1:44" ht="25.5" customHeight="1" thickTop="1">
      <c r="A10" s="49" t="s">
        <v>17</v>
      </c>
      <c r="B10" s="232"/>
      <c r="C10" s="232"/>
      <c r="D10" s="180"/>
      <c r="E10" s="175"/>
      <c r="G10" s="279" t="s">
        <v>47</v>
      </c>
      <c r="H10" s="280"/>
      <c r="I10" s="378"/>
      <c r="J10" s="379"/>
      <c r="K10" s="379"/>
      <c r="L10" s="379"/>
      <c r="M10" s="380"/>
      <c r="N10" s="437"/>
      <c r="O10" s="438"/>
      <c r="P10" s="438"/>
      <c r="Q10" s="439"/>
      <c r="S10" s="49" t="s">
        <v>17</v>
      </c>
      <c r="T10" s="17" t="s">
        <v>135</v>
      </c>
      <c r="U10" s="17">
        <v>3</v>
      </c>
      <c r="V10" s="186">
        <v>36150</v>
      </c>
      <c r="W10" s="169" t="s">
        <v>251</v>
      </c>
      <c r="X10" s="7"/>
      <c r="Z10" s="279" t="s">
        <v>47</v>
      </c>
      <c r="AA10" s="280"/>
      <c r="AB10" s="281" t="s">
        <v>143</v>
      </c>
      <c r="AC10" s="282"/>
      <c r="AD10" s="282"/>
      <c r="AE10" s="282"/>
      <c r="AF10" s="283"/>
      <c r="AG10" s="284" t="s">
        <v>150</v>
      </c>
      <c r="AH10" s="285"/>
      <c r="AI10" s="285"/>
      <c r="AJ10" s="286"/>
      <c r="AQ10" s="1" t="s">
        <v>150</v>
      </c>
      <c r="AR10" s="1" t="s">
        <v>152</v>
      </c>
    </row>
    <row r="11" spans="1:44" ht="25.5" customHeight="1">
      <c r="A11" s="48" t="s">
        <v>18</v>
      </c>
      <c r="B11" s="234"/>
      <c r="C11" s="234"/>
      <c r="D11" s="181"/>
      <c r="E11" s="176"/>
      <c r="G11" s="371" t="s">
        <v>19</v>
      </c>
      <c r="H11" s="372"/>
      <c r="I11" s="368"/>
      <c r="J11" s="369"/>
      <c r="K11" s="369"/>
      <c r="L11" s="369"/>
      <c r="M11" s="370"/>
      <c r="N11" s="348"/>
      <c r="O11" s="349"/>
      <c r="P11" s="349"/>
      <c r="Q11" s="350"/>
      <c r="S11" s="48" t="s">
        <v>18</v>
      </c>
      <c r="T11" s="16" t="s">
        <v>136</v>
      </c>
      <c r="U11" s="16">
        <v>3</v>
      </c>
      <c r="V11" s="187">
        <v>35918</v>
      </c>
      <c r="W11" s="170" t="s">
        <v>245</v>
      </c>
      <c r="X11" s="7"/>
      <c r="Z11" s="371" t="s">
        <v>19</v>
      </c>
      <c r="AA11" s="372"/>
      <c r="AB11" s="293" t="s">
        <v>144</v>
      </c>
      <c r="AC11" s="294"/>
      <c r="AD11" s="294"/>
      <c r="AE11" s="294"/>
      <c r="AF11" s="295"/>
      <c r="AG11" s="276" t="s">
        <v>151</v>
      </c>
      <c r="AH11" s="277"/>
      <c r="AI11" s="277"/>
      <c r="AJ11" s="278"/>
      <c r="AQ11" s="1" t="s">
        <v>151</v>
      </c>
      <c r="AR11" s="1" t="s">
        <v>150</v>
      </c>
    </row>
    <row r="12" spans="1:44" ht="25.5" customHeight="1" thickBot="1">
      <c r="A12" s="48" t="s">
        <v>3</v>
      </c>
      <c r="B12" s="234"/>
      <c r="C12" s="234"/>
      <c r="D12" s="181"/>
      <c r="E12" s="176"/>
      <c r="G12" s="287" t="s">
        <v>21</v>
      </c>
      <c r="H12" s="288"/>
      <c r="I12" s="354"/>
      <c r="J12" s="355"/>
      <c r="K12" s="355"/>
      <c r="L12" s="215"/>
      <c r="M12" s="53" t="s">
        <v>54</v>
      </c>
      <c r="N12" s="356"/>
      <c r="O12" s="357"/>
      <c r="P12" s="357"/>
      <c r="Q12" s="358"/>
      <c r="S12" s="48" t="s">
        <v>3</v>
      </c>
      <c r="T12" s="16" t="s">
        <v>137</v>
      </c>
      <c r="U12" s="16">
        <v>3</v>
      </c>
      <c r="V12" s="187">
        <v>36197</v>
      </c>
      <c r="W12" s="170" t="s">
        <v>246</v>
      </c>
      <c r="X12" s="7"/>
      <c r="Z12" s="287" t="s">
        <v>21</v>
      </c>
      <c r="AA12" s="288"/>
      <c r="AB12" s="291" t="s">
        <v>142</v>
      </c>
      <c r="AC12" s="292"/>
      <c r="AD12" s="292"/>
      <c r="AE12" s="210">
        <v>1</v>
      </c>
      <c r="AF12" s="53" t="s">
        <v>54</v>
      </c>
      <c r="AG12" s="296" t="s">
        <v>152</v>
      </c>
      <c r="AH12" s="297"/>
      <c r="AI12" s="297"/>
      <c r="AJ12" s="298"/>
      <c r="AQ12" s="1" t="s">
        <v>292</v>
      </c>
      <c r="AR12" s="1" t="s">
        <v>151</v>
      </c>
    </row>
    <row r="13" spans="1:44" ht="9.75" customHeight="1">
      <c r="A13" s="204"/>
      <c r="B13" s="205"/>
      <c r="C13" s="205"/>
      <c r="D13" s="202"/>
      <c r="E13" s="206"/>
      <c r="G13" s="289" t="s">
        <v>17</v>
      </c>
      <c r="H13" s="207" t="s">
        <v>264</v>
      </c>
      <c r="I13" s="491"/>
      <c r="J13" s="492"/>
      <c r="K13" s="493"/>
      <c r="L13" s="337"/>
      <c r="M13" s="299" t="s">
        <v>54</v>
      </c>
      <c r="N13" s="200"/>
      <c r="O13" s="200"/>
      <c r="P13" s="200"/>
      <c r="Q13" s="200"/>
      <c r="S13" s="204"/>
      <c r="T13" s="211"/>
      <c r="U13" s="211"/>
      <c r="V13" s="212"/>
      <c r="W13" s="213"/>
      <c r="X13" s="7"/>
      <c r="Z13" s="289" t="s">
        <v>17</v>
      </c>
      <c r="AA13" s="207" t="s">
        <v>264</v>
      </c>
      <c r="AB13" s="260" t="s">
        <v>265</v>
      </c>
      <c r="AC13" s="261"/>
      <c r="AD13" s="262"/>
      <c r="AE13" s="258">
        <v>3</v>
      </c>
      <c r="AF13" s="299" t="s">
        <v>54</v>
      </c>
      <c r="AG13" s="201"/>
      <c r="AH13" s="201"/>
      <c r="AI13" s="201"/>
      <c r="AJ13" s="201"/>
      <c r="AR13" s="1" t="s">
        <v>292</v>
      </c>
    </row>
    <row r="14" spans="1:44" ht="25.5" customHeight="1">
      <c r="A14" s="48" t="s">
        <v>4</v>
      </c>
      <c r="B14" s="234"/>
      <c r="C14" s="234"/>
      <c r="D14" s="181"/>
      <c r="E14" s="176"/>
      <c r="G14" s="290"/>
      <c r="H14" s="18" t="s">
        <v>55</v>
      </c>
      <c r="I14" s="351"/>
      <c r="J14" s="352"/>
      <c r="K14" s="353"/>
      <c r="L14" s="340"/>
      <c r="M14" s="300"/>
      <c r="N14" s="494"/>
      <c r="O14" s="494"/>
      <c r="P14" s="494"/>
      <c r="Q14" s="494"/>
      <c r="R14" s="10"/>
      <c r="S14" s="48" t="s">
        <v>4</v>
      </c>
      <c r="T14" s="16" t="s">
        <v>138</v>
      </c>
      <c r="U14" s="16">
        <v>2</v>
      </c>
      <c r="V14" s="187">
        <v>36271</v>
      </c>
      <c r="W14" s="170" t="s">
        <v>247</v>
      </c>
      <c r="X14" s="7"/>
      <c r="Z14" s="290"/>
      <c r="AA14" s="18" t="s">
        <v>55</v>
      </c>
      <c r="AB14" s="452" t="s">
        <v>145</v>
      </c>
      <c r="AC14" s="453"/>
      <c r="AD14" s="454"/>
      <c r="AE14" s="259"/>
      <c r="AF14" s="300"/>
      <c r="AG14" s="274" t="s">
        <v>257</v>
      </c>
      <c r="AH14" s="275"/>
      <c r="AI14" s="275"/>
      <c r="AJ14" s="275"/>
    </row>
    <row r="15" spans="1:44" ht="9.75" customHeight="1" thickBot="1">
      <c r="A15" s="204"/>
      <c r="B15" s="205"/>
      <c r="C15" s="205"/>
      <c r="D15" s="202"/>
      <c r="E15" s="206"/>
      <c r="G15" s="289" t="s">
        <v>18</v>
      </c>
      <c r="H15" s="207" t="s">
        <v>264</v>
      </c>
      <c r="I15" s="491"/>
      <c r="J15" s="492"/>
      <c r="K15" s="493"/>
      <c r="L15" s="337"/>
      <c r="M15" s="299" t="s">
        <v>54</v>
      </c>
      <c r="N15" s="193"/>
      <c r="O15" s="193"/>
      <c r="P15" s="193"/>
      <c r="Q15" s="193"/>
      <c r="R15" s="10"/>
      <c r="S15" s="204"/>
      <c r="T15" s="211"/>
      <c r="U15" s="211"/>
      <c r="V15" s="212"/>
      <c r="W15" s="213"/>
      <c r="X15" s="7"/>
      <c r="Z15" s="289" t="s">
        <v>28</v>
      </c>
      <c r="AA15" s="207" t="s">
        <v>264</v>
      </c>
      <c r="AB15" s="260" t="s">
        <v>265</v>
      </c>
      <c r="AC15" s="261"/>
      <c r="AD15" s="262"/>
      <c r="AE15" s="258">
        <v>3</v>
      </c>
      <c r="AF15" s="299" t="s">
        <v>54</v>
      </c>
      <c r="AG15" s="193"/>
      <c r="AH15" s="193"/>
      <c r="AI15" s="193"/>
      <c r="AJ15" s="193"/>
    </row>
    <row r="16" spans="1:44" ht="25.5" customHeight="1">
      <c r="A16" s="48" t="s">
        <v>5</v>
      </c>
      <c r="B16" s="234"/>
      <c r="C16" s="234"/>
      <c r="D16" s="181"/>
      <c r="E16" s="176"/>
      <c r="G16" s="290"/>
      <c r="H16" s="208" t="s">
        <v>55</v>
      </c>
      <c r="I16" s="326"/>
      <c r="J16" s="327"/>
      <c r="K16" s="327"/>
      <c r="L16" s="340"/>
      <c r="M16" s="300"/>
      <c r="O16" s="312" t="s">
        <v>277</v>
      </c>
      <c r="P16" s="308">
        <f>COUNTA(I14,I16,I18,I20,I22,I24,I26,I12)</f>
        <v>0</v>
      </c>
      <c r="Q16" s="309"/>
      <c r="S16" s="48" t="s">
        <v>5</v>
      </c>
      <c r="T16" s="16" t="s">
        <v>139</v>
      </c>
      <c r="U16" s="16">
        <v>2</v>
      </c>
      <c r="V16" s="187">
        <v>36414</v>
      </c>
      <c r="W16" s="170" t="s">
        <v>248</v>
      </c>
      <c r="X16" s="7"/>
      <c r="Z16" s="290"/>
      <c r="AA16" s="18" t="s">
        <v>55</v>
      </c>
      <c r="AB16" s="428" t="s">
        <v>136</v>
      </c>
      <c r="AC16" s="317"/>
      <c r="AD16" s="429"/>
      <c r="AE16" s="259"/>
      <c r="AF16" s="300"/>
      <c r="AH16" s="445" t="s">
        <v>155</v>
      </c>
      <c r="AI16" s="446"/>
      <c r="AJ16" s="442">
        <f>COUNTA(AB12:AD26)</f>
        <v>15</v>
      </c>
      <c r="AQ16" s="1" t="s">
        <v>153</v>
      </c>
    </row>
    <row r="17" spans="1:43" ht="9.75" customHeight="1">
      <c r="A17" s="204"/>
      <c r="B17" s="205"/>
      <c r="C17" s="205"/>
      <c r="D17" s="202"/>
      <c r="E17" s="206"/>
      <c r="G17" s="289" t="s">
        <v>3</v>
      </c>
      <c r="H17" s="207" t="s">
        <v>264</v>
      </c>
      <c r="I17" s="491"/>
      <c r="J17" s="492"/>
      <c r="K17" s="493"/>
      <c r="L17" s="337"/>
      <c r="M17" s="299" t="s">
        <v>54</v>
      </c>
      <c r="O17" s="313"/>
      <c r="P17" s="310"/>
      <c r="Q17" s="311"/>
      <c r="S17" s="204"/>
      <c r="T17" s="211"/>
      <c r="U17" s="211"/>
      <c r="V17" s="212"/>
      <c r="W17" s="213"/>
      <c r="X17" s="7"/>
      <c r="Z17" s="289" t="s">
        <v>3</v>
      </c>
      <c r="AA17" s="207" t="s">
        <v>264</v>
      </c>
      <c r="AB17" s="260" t="s">
        <v>265</v>
      </c>
      <c r="AC17" s="261"/>
      <c r="AD17" s="262"/>
      <c r="AE17" s="258">
        <v>3</v>
      </c>
      <c r="AF17" s="299" t="s">
        <v>54</v>
      </c>
      <c r="AH17" s="447"/>
      <c r="AI17" s="448"/>
      <c r="AJ17" s="443"/>
    </row>
    <row r="18" spans="1:43" ht="25.5" customHeight="1">
      <c r="A18" s="48" t="s">
        <v>6</v>
      </c>
      <c r="B18" s="234"/>
      <c r="C18" s="234"/>
      <c r="D18" s="181"/>
      <c r="E18" s="243"/>
      <c r="G18" s="290"/>
      <c r="H18" s="18" t="s">
        <v>55</v>
      </c>
      <c r="I18" s="351"/>
      <c r="J18" s="352"/>
      <c r="K18" s="353"/>
      <c r="L18" s="340"/>
      <c r="M18" s="300"/>
      <c r="O18" s="313"/>
      <c r="P18" s="310"/>
      <c r="Q18" s="311"/>
      <c r="S18" s="48" t="s">
        <v>6</v>
      </c>
      <c r="T18" s="16" t="s">
        <v>140</v>
      </c>
      <c r="U18" s="16">
        <v>2</v>
      </c>
      <c r="V18" s="187">
        <v>36443</v>
      </c>
      <c r="W18" s="170" t="s">
        <v>249</v>
      </c>
      <c r="X18" s="7"/>
      <c r="Z18" s="290"/>
      <c r="AA18" s="18" t="s">
        <v>55</v>
      </c>
      <c r="AB18" s="452" t="s">
        <v>137</v>
      </c>
      <c r="AC18" s="453"/>
      <c r="AD18" s="454"/>
      <c r="AE18" s="259"/>
      <c r="AF18" s="300"/>
      <c r="AH18" s="449"/>
      <c r="AI18" s="448"/>
      <c r="AJ18" s="443"/>
      <c r="AQ18" s="1" t="s">
        <v>157</v>
      </c>
    </row>
    <row r="19" spans="1:43" ht="9.75" customHeight="1">
      <c r="A19" s="204"/>
      <c r="B19" s="205"/>
      <c r="C19" s="205"/>
      <c r="D19" s="202"/>
      <c r="E19" s="206"/>
      <c r="G19" s="289" t="s">
        <v>4</v>
      </c>
      <c r="H19" s="207" t="s">
        <v>264</v>
      </c>
      <c r="I19" s="491"/>
      <c r="J19" s="492"/>
      <c r="K19" s="493"/>
      <c r="L19" s="337"/>
      <c r="M19" s="299" t="s">
        <v>54</v>
      </c>
      <c r="O19" s="313"/>
      <c r="P19" s="315" t="s">
        <v>26</v>
      </c>
      <c r="Q19" s="316"/>
      <c r="S19" s="204"/>
      <c r="T19" s="211"/>
      <c r="U19" s="211"/>
      <c r="V19" s="212"/>
      <c r="W19" s="213"/>
      <c r="X19" s="7"/>
      <c r="Z19" s="289" t="s">
        <v>4</v>
      </c>
      <c r="AA19" s="207" t="s">
        <v>264</v>
      </c>
      <c r="AB19" s="260" t="s">
        <v>265</v>
      </c>
      <c r="AC19" s="261"/>
      <c r="AD19" s="262"/>
      <c r="AE19" s="258">
        <v>2</v>
      </c>
      <c r="AF19" s="299" t="s">
        <v>54</v>
      </c>
      <c r="AH19" s="449"/>
      <c r="AI19" s="448"/>
      <c r="AJ19" s="194"/>
    </row>
    <row r="20" spans="1:43" ht="25.5" customHeight="1">
      <c r="A20" s="48" t="s">
        <v>7</v>
      </c>
      <c r="B20" s="234"/>
      <c r="C20" s="234"/>
      <c r="D20" s="181"/>
      <c r="E20" s="176"/>
      <c r="G20" s="290"/>
      <c r="H20" s="208" t="s">
        <v>55</v>
      </c>
      <c r="I20" s="326"/>
      <c r="J20" s="327"/>
      <c r="K20" s="327"/>
      <c r="L20" s="340"/>
      <c r="M20" s="300"/>
      <c r="O20" s="313"/>
      <c r="P20" s="315"/>
      <c r="Q20" s="316"/>
      <c r="S20" s="48" t="s">
        <v>7</v>
      </c>
      <c r="T20" s="16" t="s">
        <v>141</v>
      </c>
      <c r="U20" s="16">
        <v>2</v>
      </c>
      <c r="V20" s="187">
        <v>36332</v>
      </c>
      <c r="W20" s="170" t="s">
        <v>250</v>
      </c>
      <c r="X20" s="7"/>
      <c r="Z20" s="290"/>
      <c r="AA20" s="18" t="s">
        <v>55</v>
      </c>
      <c r="AB20" s="428" t="s">
        <v>138</v>
      </c>
      <c r="AC20" s="317"/>
      <c r="AD20" s="429"/>
      <c r="AE20" s="259"/>
      <c r="AF20" s="300"/>
      <c r="AH20" s="450"/>
      <c r="AI20" s="451"/>
      <c r="AJ20" s="9" t="s">
        <v>26</v>
      </c>
    </row>
    <row r="21" spans="1:43" ht="9.75" customHeight="1">
      <c r="A21" s="204"/>
      <c r="B21" s="205"/>
      <c r="C21" s="205"/>
      <c r="D21" s="202"/>
      <c r="E21" s="206"/>
      <c r="G21" s="289" t="s">
        <v>5</v>
      </c>
      <c r="H21" s="207" t="s">
        <v>264</v>
      </c>
      <c r="I21" s="491"/>
      <c r="J21" s="492"/>
      <c r="K21" s="493"/>
      <c r="L21" s="337"/>
      <c r="M21" s="299" t="s">
        <v>54</v>
      </c>
      <c r="O21" s="314"/>
      <c r="P21" s="317"/>
      <c r="Q21" s="318"/>
      <c r="S21" s="204"/>
      <c r="T21" s="211"/>
      <c r="U21" s="211"/>
      <c r="V21" s="212"/>
      <c r="W21" s="213"/>
      <c r="X21" s="7"/>
      <c r="Z21" s="289" t="s">
        <v>5</v>
      </c>
      <c r="AA21" s="207" t="s">
        <v>264</v>
      </c>
      <c r="AB21" s="260" t="s">
        <v>265</v>
      </c>
      <c r="AC21" s="261"/>
      <c r="AD21" s="262"/>
      <c r="AE21" s="258">
        <v>2</v>
      </c>
      <c r="AF21" s="299" t="s">
        <v>54</v>
      </c>
      <c r="AH21" s="191"/>
      <c r="AI21" s="192"/>
      <c r="AJ21" s="9"/>
    </row>
    <row r="22" spans="1:43" ht="25.5" customHeight="1">
      <c r="A22" s="48" t="s">
        <v>8</v>
      </c>
      <c r="B22" s="234"/>
      <c r="C22" s="234"/>
      <c r="D22" s="181"/>
      <c r="E22" s="176"/>
      <c r="G22" s="290"/>
      <c r="H22" s="18" t="s">
        <v>55</v>
      </c>
      <c r="I22" s="351"/>
      <c r="J22" s="352"/>
      <c r="K22" s="353"/>
      <c r="L22" s="340"/>
      <c r="M22" s="300"/>
      <c r="O22" s="319" t="s">
        <v>44</v>
      </c>
      <c r="P22" s="321">
        <f>COUNTA(B10:B12,B14,B16,B18,B20,B22,B24,B26:B36)-P16</f>
        <v>0</v>
      </c>
      <c r="Q22" s="322"/>
      <c r="S22" s="48" t="s">
        <v>8</v>
      </c>
      <c r="T22" s="16" t="s">
        <v>142</v>
      </c>
      <c r="U22" s="16">
        <v>1</v>
      </c>
      <c r="V22" s="187">
        <v>36746</v>
      </c>
      <c r="W22" s="170" t="s">
        <v>210</v>
      </c>
      <c r="X22" s="7"/>
      <c r="Z22" s="290"/>
      <c r="AA22" s="18" t="s">
        <v>55</v>
      </c>
      <c r="AB22" s="452" t="s">
        <v>139</v>
      </c>
      <c r="AC22" s="453"/>
      <c r="AD22" s="454"/>
      <c r="AE22" s="259"/>
      <c r="AF22" s="300"/>
      <c r="AH22" s="456" t="s">
        <v>44</v>
      </c>
      <c r="AI22" s="457"/>
      <c r="AJ22" s="444">
        <f>COUNTA(T10:T36)-AJ16</f>
        <v>-7</v>
      </c>
    </row>
    <row r="23" spans="1:43" ht="9.75" customHeight="1">
      <c r="A23" s="204"/>
      <c r="B23" s="205"/>
      <c r="C23" s="205"/>
      <c r="D23" s="202"/>
      <c r="E23" s="206"/>
      <c r="G23" s="289" t="s">
        <v>6</v>
      </c>
      <c r="H23" s="207" t="s">
        <v>264</v>
      </c>
      <c r="I23" s="491"/>
      <c r="J23" s="492"/>
      <c r="K23" s="493"/>
      <c r="L23" s="337"/>
      <c r="M23" s="299" t="s">
        <v>54</v>
      </c>
      <c r="O23" s="313"/>
      <c r="P23" s="310"/>
      <c r="Q23" s="311"/>
      <c r="S23" s="204"/>
      <c r="T23" s="211"/>
      <c r="U23" s="211"/>
      <c r="V23" s="212"/>
      <c r="W23" s="213"/>
      <c r="X23" s="7"/>
      <c r="Z23" s="289" t="s">
        <v>6</v>
      </c>
      <c r="AA23" s="207" t="s">
        <v>264</v>
      </c>
      <c r="AB23" s="260" t="s">
        <v>265</v>
      </c>
      <c r="AC23" s="261"/>
      <c r="AD23" s="262"/>
      <c r="AE23" s="258">
        <v>1</v>
      </c>
      <c r="AF23" s="299" t="s">
        <v>54</v>
      </c>
      <c r="AH23" s="449"/>
      <c r="AI23" s="448"/>
      <c r="AJ23" s="443"/>
    </row>
    <row r="24" spans="1:43" ht="25.5" customHeight="1">
      <c r="A24" s="48" t="s">
        <v>9</v>
      </c>
      <c r="B24" s="234"/>
      <c r="C24" s="234"/>
      <c r="D24" s="181"/>
      <c r="E24" s="176"/>
      <c r="G24" s="290"/>
      <c r="H24" s="208" t="s">
        <v>55</v>
      </c>
      <c r="I24" s="351"/>
      <c r="J24" s="352"/>
      <c r="K24" s="353"/>
      <c r="L24" s="340"/>
      <c r="M24" s="300"/>
      <c r="O24" s="313"/>
      <c r="P24" s="310"/>
      <c r="Q24" s="311"/>
      <c r="S24" s="48" t="s">
        <v>9</v>
      </c>
      <c r="T24" s="16"/>
      <c r="U24" s="16"/>
      <c r="V24" s="187"/>
      <c r="W24" s="170"/>
      <c r="X24" s="7"/>
      <c r="Z24" s="290"/>
      <c r="AA24" s="18" t="s">
        <v>55</v>
      </c>
      <c r="AB24" s="428" t="s">
        <v>140</v>
      </c>
      <c r="AC24" s="317"/>
      <c r="AD24" s="429"/>
      <c r="AE24" s="259"/>
      <c r="AF24" s="300"/>
      <c r="AH24" s="449"/>
      <c r="AI24" s="448"/>
      <c r="AJ24" s="443"/>
    </row>
    <row r="25" spans="1:43" ht="9.75" customHeight="1">
      <c r="A25" s="204"/>
      <c r="B25" s="205"/>
      <c r="C25" s="205"/>
      <c r="D25" s="202"/>
      <c r="E25" s="206"/>
      <c r="G25" s="289" t="s">
        <v>7</v>
      </c>
      <c r="H25" s="207" t="s">
        <v>264</v>
      </c>
      <c r="I25" s="305"/>
      <c r="J25" s="306"/>
      <c r="K25" s="307"/>
      <c r="L25" s="337"/>
      <c r="M25" s="299" t="s">
        <v>54</v>
      </c>
      <c r="O25" s="313"/>
      <c r="P25" s="315" t="s">
        <v>26</v>
      </c>
      <c r="Q25" s="316"/>
      <c r="S25" s="204"/>
      <c r="T25" s="211"/>
      <c r="U25" s="211"/>
      <c r="V25" s="212"/>
      <c r="W25" s="213"/>
      <c r="X25" s="7"/>
      <c r="Z25" s="289" t="s">
        <v>7</v>
      </c>
      <c r="AA25" s="207" t="s">
        <v>264</v>
      </c>
      <c r="AB25" s="260" t="s">
        <v>265</v>
      </c>
      <c r="AC25" s="261"/>
      <c r="AD25" s="262"/>
      <c r="AE25" s="258">
        <v>1</v>
      </c>
      <c r="AF25" s="299" t="s">
        <v>54</v>
      </c>
      <c r="AH25" s="449"/>
      <c r="AI25" s="448"/>
      <c r="AJ25" s="194"/>
    </row>
    <row r="26" spans="1:43" ht="25.5" customHeight="1" thickBot="1">
      <c r="A26" s="48" t="s">
        <v>43</v>
      </c>
      <c r="B26" s="234"/>
      <c r="C26" s="234"/>
      <c r="D26" s="181"/>
      <c r="E26" s="176"/>
      <c r="G26" s="341"/>
      <c r="H26" s="209" t="s">
        <v>55</v>
      </c>
      <c r="I26" s="329"/>
      <c r="J26" s="330"/>
      <c r="K26" s="330"/>
      <c r="L26" s="338"/>
      <c r="M26" s="339"/>
      <c r="O26" s="320"/>
      <c r="P26" s="323"/>
      <c r="Q26" s="324"/>
      <c r="S26" s="48" t="s">
        <v>43</v>
      </c>
      <c r="T26" s="16"/>
      <c r="U26" s="16"/>
      <c r="V26" s="187"/>
      <c r="W26" s="170"/>
      <c r="X26" s="7"/>
      <c r="Z26" s="341"/>
      <c r="AA26" s="209" t="s">
        <v>55</v>
      </c>
      <c r="AB26" s="460" t="s">
        <v>141</v>
      </c>
      <c r="AC26" s="323"/>
      <c r="AD26" s="461"/>
      <c r="AE26" s="430"/>
      <c r="AF26" s="339"/>
      <c r="AH26" s="458"/>
      <c r="AI26" s="459"/>
      <c r="AJ26" s="8" t="s">
        <v>26</v>
      </c>
    </row>
    <row r="27" spans="1:43" ht="25.5" customHeight="1" thickBot="1">
      <c r="A27" s="48" t="s">
        <v>10</v>
      </c>
      <c r="B27" s="234"/>
      <c r="C27" s="234"/>
      <c r="D27" s="181"/>
      <c r="E27" s="176"/>
      <c r="G27" s="328" t="s">
        <v>14</v>
      </c>
      <c r="H27" s="328"/>
      <c r="I27" s="328"/>
      <c r="J27" s="328"/>
      <c r="K27" s="328"/>
      <c r="L27" s="328"/>
      <c r="M27" s="328"/>
      <c r="N27" s="328"/>
      <c r="O27" s="328"/>
      <c r="P27" s="328"/>
      <c r="Q27" s="328"/>
      <c r="S27" s="48" t="s">
        <v>10</v>
      </c>
      <c r="T27" s="16"/>
      <c r="U27" s="16"/>
      <c r="V27" s="187"/>
      <c r="W27" s="170"/>
      <c r="X27" s="7"/>
      <c r="Z27" s="328" t="s">
        <v>14</v>
      </c>
      <c r="AA27" s="328"/>
      <c r="AB27" s="328"/>
      <c r="AC27" s="328"/>
      <c r="AD27" s="328"/>
      <c r="AE27" s="328"/>
      <c r="AF27" s="328"/>
      <c r="AG27" s="328"/>
      <c r="AH27" s="328"/>
      <c r="AI27" s="328"/>
      <c r="AJ27" s="328"/>
    </row>
    <row r="28" spans="1:43" ht="25.5" customHeight="1" thickBot="1">
      <c r="A28" s="48" t="s">
        <v>41</v>
      </c>
      <c r="B28" s="234"/>
      <c r="C28" s="234"/>
      <c r="D28" s="181"/>
      <c r="E28" s="176"/>
      <c r="G28" s="334" t="s">
        <v>22</v>
      </c>
      <c r="H28" s="335"/>
      <c r="I28" s="335"/>
      <c r="J28" s="335"/>
      <c r="K28" s="336"/>
      <c r="L28" s="2"/>
      <c r="M28" s="331" t="s">
        <v>23</v>
      </c>
      <c r="N28" s="332"/>
      <c r="O28" s="332"/>
      <c r="P28" s="332"/>
      <c r="Q28" s="333"/>
      <c r="S28" s="48" t="s">
        <v>41</v>
      </c>
      <c r="T28" s="16"/>
      <c r="U28" s="16"/>
      <c r="V28" s="187"/>
      <c r="W28" s="170"/>
      <c r="X28" s="7"/>
      <c r="Z28" s="334" t="s">
        <v>22</v>
      </c>
      <c r="AA28" s="335"/>
      <c r="AB28" s="335"/>
      <c r="AC28" s="335"/>
      <c r="AD28" s="336"/>
      <c r="AE28" s="2"/>
      <c r="AF28" s="331" t="s">
        <v>23</v>
      </c>
      <c r="AG28" s="332"/>
      <c r="AH28" s="332"/>
      <c r="AI28" s="332"/>
      <c r="AJ28" s="333"/>
    </row>
    <row r="29" spans="1:43" ht="25.5" customHeight="1" thickBot="1">
      <c r="A29" s="88" t="s">
        <v>42</v>
      </c>
      <c r="B29" s="234"/>
      <c r="C29" s="242"/>
      <c r="D29" s="185"/>
      <c r="E29" s="176"/>
      <c r="G29" s="87" t="s">
        <v>16</v>
      </c>
      <c r="H29" s="220" t="s">
        <v>273</v>
      </c>
      <c r="I29" s="216" t="s">
        <v>274</v>
      </c>
      <c r="J29" s="303" t="s">
        <v>11</v>
      </c>
      <c r="K29" s="304"/>
      <c r="M29" s="87" t="s">
        <v>16</v>
      </c>
      <c r="N29" s="220" t="s">
        <v>273</v>
      </c>
      <c r="O29" s="216" t="s">
        <v>274</v>
      </c>
      <c r="P29" s="303" t="s">
        <v>11</v>
      </c>
      <c r="Q29" s="304"/>
      <c r="S29" s="50" t="s">
        <v>42</v>
      </c>
      <c r="T29" s="84"/>
      <c r="U29" s="84"/>
      <c r="V29" s="189"/>
      <c r="W29" s="171"/>
      <c r="X29" s="7"/>
      <c r="Z29" s="87" t="s">
        <v>16</v>
      </c>
      <c r="AA29" s="303" t="s">
        <v>15</v>
      </c>
      <c r="AB29" s="440"/>
      <c r="AC29" s="303" t="s">
        <v>11</v>
      </c>
      <c r="AD29" s="304"/>
      <c r="AF29" s="87" t="s">
        <v>16</v>
      </c>
      <c r="AG29" s="303" t="s">
        <v>15</v>
      </c>
      <c r="AH29" s="440"/>
      <c r="AI29" s="303" t="s">
        <v>11</v>
      </c>
      <c r="AJ29" s="304"/>
    </row>
    <row r="30" spans="1:43" ht="25.5" customHeight="1" thickTop="1">
      <c r="A30" s="89" t="s">
        <v>36</v>
      </c>
      <c r="B30" s="234"/>
      <c r="C30" s="232"/>
      <c r="D30" s="180"/>
      <c r="E30" s="175"/>
      <c r="G30" s="49" t="s">
        <v>17</v>
      </c>
      <c r="H30" s="165"/>
      <c r="I30" s="166"/>
      <c r="J30" s="156"/>
      <c r="K30" s="167"/>
      <c r="M30" s="301" t="s">
        <v>24</v>
      </c>
      <c r="N30" s="144"/>
      <c r="O30" s="145"/>
      <c r="P30" s="146"/>
      <c r="Q30" s="147"/>
      <c r="S30" s="88" t="s">
        <v>36</v>
      </c>
      <c r="T30" s="16"/>
      <c r="U30" s="16"/>
      <c r="V30" s="187"/>
      <c r="W30" s="170"/>
      <c r="X30" s="7"/>
      <c r="Z30" s="49" t="s">
        <v>17</v>
      </c>
      <c r="AA30" s="18" t="s">
        <v>154</v>
      </c>
      <c r="AB30" s="19">
        <v>1</v>
      </c>
      <c r="AC30" s="43"/>
      <c r="AD30" s="70"/>
      <c r="AF30" s="301" t="s">
        <v>17</v>
      </c>
      <c r="AG30" s="73" t="s">
        <v>154</v>
      </c>
      <c r="AH30" s="74">
        <v>1</v>
      </c>
      <c r="AI30" s="71" t="s">
        <v>156</v>
      </c>
      <c r="AJ30" s="72"/>
    </row>
    <row r="31" spans="1:43" ht="25.5" customHeight="1">
      <c r="A31" s="50" t="s">
        <v>34</v>
      </c>
      <c r="B31" s="234"/>
      <c r="C31" s="234"/>
      <c r="D31" s="180"/>
      <c r="E31" s="175"/>
      <c r="G31" s="48" t="s">
        <v>18</v>
      </c>
      <c r="H31" s="135"/>
      <c r="I31" s="136"/>
      <c r="J31" s="137"/>
      <c r="K31" s="138"/>
      <c r="M31" s="301"/>
      <c r="N31" s="148"/>
      <c r="O31" s="149"/>
      <c r="P31" s="150"/>
      <c r="Q31" s="151"/>
      <c r="S31" s="50" t="s">
        <v>34</v>
      </c>
      <c r="T31" s="16"/>
      <c r="U31" s="16"/>
      <c r="V31" s="186"/>
      <c r="W31" s="172"/>
      <c r="X31" s="7"/>
      <c r="Z31" s="48" t="s">
        <v>18</v>
      </c>
      <c r="AA31" s="20" t="s">
        <v>154</v>
      </c>
      <c r="AB31" s="21">
        <v>2</v>
      </c>
      <c r="AC31" s="44"/>
      <c r="AD31" s="57" t="s">
        <v>153</v>
      </c>
      <c r="AF31" s="301"/>
      <c r="AG31" s="13" t="s">
        <v>154</v>
      </c>
      <c r="AH31" s="14">
        <v>2</v>
      </c>
      <c r="AI31" s="41" t="s">
        <v>156</v>
      </c>
      <c r="AJ31" s="61" t="s">
        <v>153</v>
      </c>
    </row>
    <row r="32" spans="1:43" ht="25.5" customHeight="1">
      <c r="A32" s="50" t="s">
        <v>35</v>
      </c>
      <c r="B32" s="234"/>
      <c r="C32" s="234"/>
      <c r="D32" s="181"/>
      <c r="E32" s="176"/>
      <c r="G32" s="48" t="s">
        <v>3</v>
      </c>
      <c r="H32" s="135"/>
      <c r="I32" s="136"/>
      <c r="J32" s="137"/>
      <c r="K32" s="138"/>
      <c r="M32" s="302" t="s">
        <v>28</v>
      </c>
      <c r="N32" s="152"/>
      <c r="O32" s="153"/>
      <c r="P32" s="154"/>
      <c r="Q32" s="155"/>
      <c r="S32" s="50" t="s">
        <v>35</v>
      </c>
      <c r="T32" s="16"/>
      <c r="U32" s="16"/>
      <c r="V32" s="187"/>
      <c r="W32" s="170"/>
      <c r="X32" s="7"/>
      <c r="Z32" s="48" t="s">
        <v>3</v>
      </c>
      <c r="AA32" s="20" t="s">
        <v>154</v>
      </c>
      <c r="AB32" s="21">
        <v>3</v>
      </c>
      <c r="AC32" s="46"/>
      <c r="AD32" s="57"/>
      <c r="AF32" s="302" t="s">
        <v>28</v>
      </c>
      <c r="AG32" s="11" t="s">
        <v>154</v>
      </c>
      <c r="AH32" s="12">
        <v>3</v>
      </c>
      <c r="AI32" s="42"/>
      <c r="AJ32" s="62"/>
    </row>
    <row r="33" spans="1:36" ht="25.5" customHeight="1">
      <c r="A33" s="50" t="s">
        <v>37</v>
      </c>
      <c r="B33" s="234"/>
      <c r="C33" s="234"/>
      <c r="D33" s="183"/>
      <c r="E33" s="177"/>
      <c r="G33" s="48" t="s">
        <v>4</v>
      </c>
      <c r="H33" s="135"/>
      <c r="I33" s="136"/>
      <c r="J33" s="137"/>
      <c r="K33" s="138"/>
      <c r="M33" s="302"/>
      <c r="N33" s="148"/>
      <c r="O33" s="149"/>
      <c r="P33" s="156"/>
      <c r="Q33" s="157"/>
      <c r="S33" s="50" t="s">
        <v>37</v>
      </c>
      <c r="T33" s="16"/>
      <c r="U33" s="16"/>
      <c r="V33" s="179"/>
      <c r="W33" s="173"/>
      <c r="X33" s="7"/>
      <c r="Z33" s="48" t="s">
        <v>4</v>
      </c>
      <c r="AA33" s="20" t="s">
        <v>154</v>
      </c>
      <c r="AB33" s="21">
        <v>4</v>
      </c>
      <c r="AC33" s="46"/>
      <c r="AD33" s="57"/>
      <c r="AF33" s="302"/>
      <c r="AG33" s="13" t="s">
        <v>154</v>
      </c>
      <c r="AH33" s="14">
        <v>4</v>
      </c>
      <c r="AI33" s="43"/>
      <c r="AJ33" s="63"/>
    </row>
    <row r="34" spans="1:36" ht="25.5" customHeight="1">
      <c r="A34" s="50" t="s">
        <v>38</v>
      </c>
      <c r="B34" s="234"/>
      <c r="C34" s="234"/>
      <c r="D34" s="183"/>
      <c r="E34" s="177"/>
      <c r="G34" s="48" t="s">
        <v>5</v>
      </c>
      <c r="H34" s="135"/>
      <c r="I34" s="136"/>
      <c r="J34" s="137"/>
      <c r="K34" s="138"/>
      <c r="M34" s="302" t="s">
        <v>3</v>
      </c>
      <c r="N34" s="152"/>
      <c r="O34" s="153"/>
      <c r="P34" s="139"/>
      <c r="Q34" s="158"/>
      <c r="S34" s="50" t="s">
        <v>38</v>
      </c>
      <c r="T34" s="16"/>
      <c r="U34" s="16"/>
      <c r="V34" s="179"/>
      <c r="W34" s="173"/>
      <c r="X34" s="7"/>
      <c r="Z34" s="48" t="s">
        <v>5</v>
      </c>
      <c r="AA34" s="20" t="s">
        <v>154</v>
      </c>
      <c r="AB34" s="21">
        <v>5</v>
      </c>
      <c r="AC34" s="46"/>
      <c r="AD34" s="57" t="s">
        <v>153</v>
      </c>
      <c r="AF34" s="302" t="s">
        <v>3</v>
      </c>
      <c r="AG34" s="11" t="s">
        <v>154</v>
      </c>
      <c r="AH34" s="12">
        <v>5</v>
      </c>
      <c r="AI34" s="40"/>
      <c r="AJ34" s="60" t="s">
        <v>153</v>
      </c>
    </row>
    <row r="35" spans="1:36" ht="25.5" customHeight="1" thickBot="1">
      <c r="A35" s="50" t="s">
        <v>39</v>
      </c>
      <c r="B35" s="234"/>
      <c r="C35" s="234"/>
      <c r="D35" s="183"/>
      <c r="E35" s="177"/>
      <c r="G35" s="221" t="s">
        <v>6</v>
      </c>
      <c r="H35" s="222"/>
      <c r="I35" s="223"/>
      <c r="J35" s="224"/>
      <c r="K35" s="225"/>
      <c r="M35" s="302"/>
      <c r="N35" s="148"/>
      <c r="O35" s="149"/>
      <c r="P35" s="150"/>
      <c r="Q35" s="151"/>
      <c r="S35" s="50" t="s">
        <v>39</v>
      </c>
      <c r="T35" s="16"/>
      <c r="U35" s="16"/>
      <c r="V35" s="179"/>
      <c r="W35" s="173"/>
      <c r="X35" s="7"/>
      <c r="Z35" s="48" t="s">
        <v>6</v>
      </c>
      <c r="AA35" s="20" t="s">
        <v>154</v>
      </c>
      <c r="AB35" s="21">
        <v>6</v>
      </c>
      <c r="AC35" s="46"/>
      <c r="AD35" s="57"/>
      <c r="AF35" s="302"/>
      <c r="AG35" s="13" t="s">
        <v>154</v>
      </c>
      <c r="AH35" s="14">
        <v>6</v>
      </c>
      <c r="AI35" s="41"/>
      <c r="AJ35" s="61"/>
    </row>
    <row r="36" spans="1:36" ht="25.5" customHeight="1" thickTop="1" thickBot="1">
      <c r="A36" s="51" t="s">
        <v>40</v>
      </c>
      <c r="B36" s="233"/>
      <c r="C36" s="233"/>
      <c r="D36" s="184"/>
      <c r="E36" s="178"/>
      <c r="G36" s="219" t="s">
        <v>7</v>
      </c>
      <c r="H36" s="165"/>
      <c r="I36" s="166"/>
      <c r="J36" s="156"/>
      <c r="K36" s="167"/>
      <c r="M36" s="302" t="s">
        <v>4</v>
      </c>
      <c r="N36" s="152"/>
      <c r="O36" s="153"/>
      <c r="P36" s="154"/>
      <c r="Q36" s="155"/>
      <c r="S36" s="51" t="s">
        <v>40</v>
      </c>
      <c r="T36" s="52"/>
      <c r="U36" s="52"/>
      <c r="V36" s="188"/>
      <c r="W36" s="174"/>
      <c r="X36" s="7"/>
      <c r="Z36" s="48" t="s">
        <v>7</v>
      </c>
      <c r="AA36" s="20"/>
      <c r="AB36" s="21"/>
      <c r="AC36" s="46"/>
      <c r="AD36" s="57"/>
      <c r="AF36" s="302" t="s">
        <v>4</v>
      </c>
      <c r="AG36" s="11" t="s">
        <v>154</v>
      </c>
      <c r="AH36" s="12">
        <v>7</v>
      </c>
      <c r="AI36" s="42"/>
      <c r="AJ36" s="62"/>
    </row>
    <row r="37" spans="1:36" ht="25.5" customHeight="1">
      <c r="A37" s="7"/>
      <c r="B37" s="47"/>
      <c r="C37" s="315"/>
      <c r="D37" s="315"/>
      <c r="E37" s="315"/>
      <c r="G37" s="48" t="s">
        <v>8</v>
      </c>
      <c r="H37" s="135"/>
      <c r="I37" s="136"/>
      <c r="J37" s="137"/>
      <c r="K37" s="138"/>
      <c r="M37" s="302"/>
      <c r="N37" s="148"/>
      <c r="O37" s="149"/>
      <c r="P37" s="156"/>
      <c r="Q37" s="157"/>
      <c r="S37" s="7"/>
      <c r="T37" s="47"/>
      <c r="U37" s="315"/>
      <c r="V37" s="315"/>
      <c r="W37" s="315"/>
      <c r="X37" s="7"/>
      <c r="Z37" s="48" t="s">
        <v>8</v>
      </c>
      <c r="AA37" s="20"/>
      <c r="AB37" s="21"/>
      <c r="AC37" s="46"/>
      <c r="AD37" s="57"/>
      <c r="AF37" s="302"/>
      <c r="AG37" s="13" t="s">
        <v>154</v>
      </c>
      <c r="AH37" s="14">
        <v>8</v>
      </c>
      <c r="AI37" s="43"/>
      <c r="AJ37" s="63"/>
    </row>
    <row r="38" spans="1:36" ht="25.5" customHeight="1">
      <c r="A38" s="345" t="s">
        <v>280</v>
      </c>
      <c r="B38" s="345"/>
      <c r="C38" s="345"/>
      <c r="D38" s="345"/>
      <c r="E38" s="345"/>
      <c r="F38" s="346"/>
      <c r="G38" s="48" t="s">
        <v>9</v>
      </c>
      <c r="H38" s="135"/>
      <c r="I38" s="136"/>
      <c r="J38" s="137"/>
      <c r="K38" s="138"/>
      <c r="M38" s="302" t="s">
        <v>5</v>
      </c>
      <c r="N38" s="152"/>
      <c r="O38" s="153"/>
      <c r="P38" s="139"/>
      <c r="Q38" s="158"/>
      <c r="S38" s="455" t="s">
        <v>268</v>
      </c>
      <c r="T38" s="455"/>
      <c r="U38" s="455"/>
      <c r="V38" s="455"/>
      <c r="W38" s="455"/>
      <c r="X38" s="7"/>
      <c r="Z38" s="48" t="s">
        <v>9</v>
      </c>
      <c r="AA38" s="20"/>
      <c r="AB38" s="21"/>
      <c r="AC38" s="46"/>
      <c r="AD38" s="57"/>
      <c r="AF38" s="302" t="s">
        <v>5</v>
      </c>
      <c r="AG38" s="11"/>
      <c r="AH38" s="12"/>
      <c r="AI38" s="40"/>
      <c r="AJ38" s="60"/>
    </row>
    <row r="39" spans="1:36" ht="25.5" customHeight="1">
      <c r="A39" s="345"/>
      <c r="B39" s="345"/>
      <c r="C39" s="345"/>
      <c r="D39" s="345"/>
      <c r="E39" s="345"/>
      <c r="F39" s="346"/>
      <c r="G39" s="48" t="s">
        <v>29</v>
      </c>
      <c r="H39" s="135"/>
      <c r="I39" s="136"/>
      <c r="J39" s="137"/>
      <c r="K39" s="138"/>
      <c r="M39" s="302"/>
      <c r="N39" s="148"/>
      <c r="O39" s="149"/>
      <c r="P39" s="150"/>
      <c r="Q39" s="151"/>
      <c r="S39" s="455"/>
      <c r="T39" s="455"/>
      <c r="U39" s="455"/>
      <c r="V39" s="455"/>
      <c r="W39" s="455"/>
      <c r="X39" s="83"/>
      <c r="Z39" s="48" t="s">
        <v>29</v>
      </c>
      <c r="AA39" s="20"/>
      <c r="AB39" s="21"/>
      <c r="AC39" s="46"/>
      <c r="AD39" s="57"/>
      <c r="AF39" s="302"/>
      <c r="AG39" s="13"/>
      <c r="AH39" s="14"/>
      <c r="AI39" s="41"/>
      <c r="AJ39" s="61"/>
    </row>
    <row r="40" spans="1:36" ht="25.5" customHeight="1">
      <c r="A40" s="4"/>
      <c r="B40" s="4"/>
      <c r="C40" s="4"/>
      <c r="D40" s="4"/>
      <c r="E40" s="4"/>
      <c r="G40" s="48" t="s">
        <v>30</v>
      </c>
      <c r="H40" s="135"/>
      <c r="I40" s="136"/>
      <c r="J40" s="137"/>
      <c r="K40" s="138"/>
      <c r="M40" s="302" t="s">
        <v>6</v>
      </c>
      <c r="N40" s="152"/>
      <c r="O40" s="153"/>
      <c r="P40" s="154"/>
      <c r="Q40" s="155"/>
      <c r="S40" s="4"/>
      <c r="T40" s="4"/>
      <c r="U40" s="4"/>
      <c r="V40" s="4"/>
      <c r="W40" s="4"/>
      <c r="X40" s="83"/>
      <c r="Z40" s="48" t="s">
        <v>30</v>
      </c>
      <c r="AA40" s="20"/>
      <c r="AB40" s="21"/>
      <c r="AC40" s="46"/>
      <c r="AD40" s="57"/>
      <c r="AF40" s="302" t="s">
        <v>6</v>
      </c>
      <c r="AG40" s="11"/>
      <c r="AH40" s="12"/>
      <c r="AI40" s="42"/>
      <c r="AJ40" s="62"/>
    </row>
    <row r="41" spans="1:36" ht="25.5" customHeight="1" thickBot="1">
      <c r="A41" s="490"/>
      <c r="B41" s="490"/>
      <c r="C41" s="490"/>
      <c r="D41" s="490"/>
      <c r="E41" s="490"/>
      <c r="G41" s="48" t="s">
        <v>31</v>
      </c>
      <c r="H41" s="135"/>
      <c r="I41" s="136"/>
      <c r="J41" s="137"/>
      <c r="K41" s="138"/>
      <c r="M41" s="343"/>
      <c r="N41" s="226"/>
      <c r="O41" s="227"/>
      <c r="P41" s="228"/>
      <c r="Q41" s="229"/>
      <c r="S41" s="3"/>
      <c r="T41" s="3"/>
      <c r="U41" s="3"/>
      <c r="V41" s="3"/>
      <c r="W41" s="3"/>
      <c r="X41" s="4"/>
      <c r="Z41" s="48" t="s">
        <v>31</v>
      </c>
      <c r="AA41" s="20"/>
      <c r="AB41" s="21"/>
      <c r="AC41" s="46"/>
      <c r="AD41" s="57"/>
      <c r="AF41" s="302"/>
      <c r="AG41" s="13"/>
      <c r="AH41" s="14"/>
      <c r="AI41" s="43"/>
      <c r="AJ41" s="63"/>
    </row>
    <row r="42" spans="1:36" ht="25.5" customHeight="1" thickTop="1">
      <c r="A42" s="342"/>
      <c r="B42" s="342"/>
      <c r="C42" s="342"/>
      <c r="D42" s="342"/>
      <c r="E42" s="342"/>
      <c r="G42" s="48" t="s">
        <v>32</v>
      </c>
      <c r="H42" s="135"/>
      <c r="I42" s="136"/>
      <c r="J42" s="137"/>
      <c r="K42" s="138"/>
      <c r="M42" s="290" t="s">
        <v>7</v>
      </c>
      <c r="N42" s="144"/>
      <c r="O42" s="145"/>
      <c r="P42" s="146"/>
      <c r="Q42" s="147"/>
      <c r="S42" s="342"/>
      <c r="T42" s="342"/>
      <c r="U42" s="342"/>
      <c r="V42" s="342"/>
      <c r="W42" s="342"/>
      <c r="X42" s="3"/>
      <c r="Z42" s="48" t="s">
        <v>32</v>
      </c>
      <c r="AA42" s="20"/>
      <c r="AB42" s="21"/>
      <c r="AC42" s="46"/>
      <c r="AD42" s="57"/>
      <c r="AF42" s="302" t="s">
        <v>7</v>
      </c>
      <c r="AG42" s="11"/>
      <c r="AH42" s="12"/>
      <c r="AI42" s="40"/>
      <c r="AJ42" s="60"/>
    </row>
    <row r="43" spans="1:36" ht="25.5" customHeight="1">
      <c r="A43" s="342"/>
      <c r="B43" s="342"/>
      <c r="C43" s="342"/>
      <c r="D43" s="342"/>
      <c r="E43" s="342"/>
      <c r="G43" s="48" t="s">
        <v>33</v>
      </c>
      <c r="H43" s="135"/>
      <c r="I43" s="136"/>
      <c r="J43" s="137"/>
      <c r="K43" s="138"/>
      <c r="M43" s="302"/>
      <c r="N43" s="148"/>
      <c r="O43" s="149"/>
      <c r="P43" s="150"/>
      <c r="Q43" s="151"/>
      <c r="S43" s="342"/>
      <c r="T43" s="342"/>
      <c r="U43" s="342"/>
      <c r="V43" s="342"/>
      <c r="W43" s="342"/>
      <c r="X43" s="3"/>
      <c r="Z43" s="48" t="s">
        <v>33</v>
      </c>
      <c r="AA43" s="20"/>
      <c r="AB43" s="21"/>
      <c r="AC43" s="46"/>
      <c r="AD43" s="57"/>
      <c r="AF43" s="302"/>
      <c r="AG43" s="13"/>
      <c r="AH43" s="14"/>
      <c r="AI43" s="41"/>
      <c r="AJ43" s="61"/>
    </row>
    <row r="44" spans="1:36" ht="25.5" customHeight="1">
      <c r="A44" s="3"/>
      <c r="B44" s="3"/>
      <c r="C44" s="3"/>
      <c r="D44" s="3"/>
      <c r="E44" s="3"/>
      <c r="G44" s="48" t="s">
        <v>34</v>
      </c>
      <c r="H44" s="135"/>
      <c r="I44" s="136"/>
      <c r="J44" s="137"/>
      <c r="K44" s="138"/>
      <c r="M44" s="289" t="s">
        <v>159</v>
      </c>
      <c r="N44" s="152"/>
      <c r="O44" s="153"/>
      <c r="P44" s="154"/>
      <c r="Q44" s="155"/>
      <c r="S44" s="3"/>
      <c r="T44" s="3"/>
      <c r="U44" s="3"/>
      <c r="V44" s="3"/>
      <c r="W44" s="3"/>
      <c r="X44" s="3"/>
      <c r="Z44" s="48" t="s">
        <v>34</v>
      </c>
      <c r="AA44" s="46"/>
      <c r="AB44" s="45"/>
      <c r="AC44" s="39"/>
      <c r="AD44" s="57"/>
      <c r="AF44" s="289" t="s">
        <v>159</v>
      </c>
      <c r="AG44" s="78"/>
      <c r="AH44" s="79"/>
      <c r="AI44" s="42"/>
      <c r="AJ44" s="62"/>
    </row>
    <row r="45" spans="1:36" ht="25.5" customHeight="1">
      <c r="A45" s="3"/>
      <c r="B45" s="3"/>
      <c r="C45" s="3"/>
      <c r="D45" s="3"/>
      <c r="E45" s="3"/>
      <c r="G45" s="48" t="s">
        <v>35</v>
      </c>
      <c r="H45" s="135"/>
      <c r="I45" s="136"/>
      <c r="J45" s="137"/>
      <c r="K45" s="138"/>
      <c r="M45" s="290"/>
      <c r="N45" s="148"/>
      <c r="O45" s="149"/>
      <c r="P45" s="150"/>
      <c r="Q45" s="151"/>
      <c r="S45" s="3"/>
      <c r="T45" s="3"/>
      <c r="U45" s="3"/>
      <c r="V45" s="3"/>
      <c r="W45" s="3"/>
      <c r="X45" s="3"/>
      <c r="Z45" s="48" t="s">
        <v>35</v>
      </c>
      <c r="AA45" s="46"/>
      <c r="AB45" s="45"/>
      <c r="AC45" s="39"/>
      <c r="AD45" s="57"/>
      <c r="AF45" s="290"/>
      <c r="AG45" s="76"/>
      <c r="AH45" s="77"/>
      <c r="AI45" s="41"/>
      <c r="AJ45" s="61"/>
    </row>
    <row r="46" spans="1:36" ht="25.5" customHeight="1">
      <c r="G46" s="48" t="s">
        <v>37</v>
      </c>
      <c r="H46" s="135"/>
      <c r="I46" s="136"/>
      <c r="J46" s="137"/>
      <c r="K46" s="138"/>
      <c r="M46" s="301" t="s">
        <v>160</v>
      </c>
      <c r="N46" s="144"/>
      <c r="O46" s="145"/>
      <c r="P46" s="159"/>
      <c r="Q46" s="160"/>
      <c r="X46" s="3"/>
      <c r="Z46" s="48" t="s">
        <v>37</v>
      </c>
      <c r="AA46" s="46"/>
      <c r="AB46" s="45"/>
      <c r="AC46" s="39"/>
      <c r="AD46" s="57"/>
      <c r="AF46" s="301" t="s">
        <v>160</v>
      </c>
      <c r="AG46" s="90"/>
      <c r="AH46" s="91"/>
      <c r="AI46" s="92"/>
      <c r="AJ46" s="93"/>
    </row>
    <row r="47" spans="1:36" ht="25.5" customHeight="1" thickBot="1">
      <c r="G47" s="54" t="s">
        <v>158</v>
      </c>
      <c r="H47" s="140"/>
      <c r="I47" s="141"/>
      <c r="J47" s="142"/>
      <c r="K47" s="143"/>
      <c r="M47" s="341"/>
      <c r="N47" s="161"/>
      <c r="O47" s="162"/>
      <c r="P47" s="163"/>
      <c r="Q47" s="164"/>
      <c r="Z47" s="54" t="s">
        <v>158</v>
      </c>
      <c r="AA47" s="66"/>
      <c r="AB47" s="75"/>
      <c r="AC47" s="58"/>
      <c r="AD47" s="59"/>
      <c r="AF47" s="341"/>
      <c r="AG47" s="80"/>
      <c r="AH47" s="81"/>
      <c r="AI47" s="64"/>
      <c r="AJ47" s="65"/>
    </row>
    <row r="48" spans="1:36" ht="18.75" customHeight="1">
      <c r="A48" s="325"/>
      <c r="B48" s="325"/>
      <c r="G48" s="55"/>
      <c r="H48" s="5"/>
      <c r="I48" s="5"/>
      <c r="J48" s="315"/>
      <c r="K48" s="315"/>
      <c r="M48" s="56"/>
      <c r="N48" s="5"/>
      <c r="O48" s="5"/>
      <c r="P48" s="5"/>
      <c r="Q48" s="7"/>
      <c r="S48" s="325"/>
      <c r="T48" s="325"/>
      <c r="Z48" s="55"/>
      <c r="AA48" s="5"/>
      <c r="AB48" s="5"/>
      <c r="AC48" s="335"/>
      <c r="AD48" s="335"/>
      <c r="AF48" s="56"/>
      <c r="AG48" s="5"/>
      <c r="AH48" s="5"/>
      <c r="AI48" s="5"/>
      <c r="AJ48" s="7"/>
    </row>
    <row r="49" spans="1:37" ht="18.75" customHeight="1">
      <c r="A49" s="325"/>
      <c r="B49" s="325"/>
      <c r="D49" s="325" t="s">
        <v>46</v>
      </c>
      <c r="E49" s="325"/>
      <c r="F49" s="325"/>
      <c r="G49" s="325"/>
      <c r="H49" s="325"/>
      <c r="I49" s="325"/>
      <c r="J49" s="325"/>
      <c r="K49" s="325"/>
      <c r="L49" s="325"/>
      <c r="M49" s="325"/>
      <c r="N49" s="325"/>
      <c r="O49" s="325"/>
      <c r="P49" s="325"/>
      <c r="Q49" s="2"/>
      <c r="R49" s="2"/>
      <c r="S49" s="15"/>
      <c r="T49" s="15"/>
      <c r="V49" s="325" t="s">
        <v>46</v>
      </c>
      <c r="W49" s="325"/>
      <c r="X49" s="325"/>
      <c r="Y49" s="325"/>
      <c r="Z49" s="325"/>
      <c r="AA49" s="325"/>
      <c r="AB49" s="325"/>
      <c r="AC49" s="325"/>
      <c r="AD49" s="325"/>
      <c r="AE49" s="325"/>
      <c r="AF49" s="325"/>
      <c r="AG49" s="325"/>
      <c r="AH49" s="325"/>
      <c r="AI49" s="325"/>
      <c r="AJ49" s="2"/>
      <c r="AK49" s="2"/>
    </row>
    <row r="50" spans="1:37" ht="18" customHeight="1">
      <c r="E50" s="344" t="s">
        <v>267</v>
      </c>
      <c r="F50" s="344"/>
      <c r="G50" s="344"/>
      <c r="H50" s="344"/>
      <c r="I50" s="2"/>
      <c r="J50" s="2"/>
      <c r="K50" s="2"/>
      <c r="L50" s="2"/>
      <c r="M50" s="2"/>
      <c r="N50" s="2"/>
      <c r="O50" s="2"/>
      <c r="P50" s="15"/>
      <c r="W50" s="344" t="s">
        <v>267</v>
      </c>
      <c r="X50" s="344"/>
      <c r="Y50" s="344"/>
      <c r="Z50" s="344"/>
      <c r="AA50" s="344"/>
      <c r="AB50" s="2"/>
      <c r="AC50" s="2"/>
      <c r="AD50" s="2"/>
      <c r="AE50" s="2"/>
      <c r="AF50" s="2"/>
      <c r="AG50" s="2"/>
      <c r="AH50" s="2"/>
      <c r="AI50" s="15"/>
    </row>
    <row r="51" spans="1:37" ht="18" customHeight="1">
      <c r="E51" s="2"/>
      <c r="F51" s="2"/>
      <c r="G51" s="315" t="s">
        <v>162</v>
      </c>
      <c r="H51" s="315"/>
      <c r="I51" s="235"/>
      <c r="J51" s="347"/>
      <c r="K51" s="347"/>
      <c r="L51" s="347"/>
      <c r="M51" s="347"/>
      <c r="N51" s="347"/>
      <c r="O51" s="236"/>
      <c r="P51" s="15" t="s">
        <v>161</v>
      </c>
      <c r="W51" s="2"/>
      <c r="X51" s="2"/>
      <c r="Y51" s="2"/>
      <c r="Z51" s="2"/>
      <c r="AA51" s="94" t="s">
        <v>162</v>
      </c>
      <c r="AB51" s="94"/>
      <c r="AC51" s="441"/>
      <c r="AD51" s="441"/>
      <c r="AE51" s="441"/>
      <c r="AF51" s="441"/>
      <c r="AG51" s="441"/>
      <c r="AH51" s="2"/>
      <c r="AI51" s="15" t="s">
        <v>161</v>
      </c>
    </row>
  </sheetData>
  <mergeCells count="202">
    <mergeCell ref="J51:N51"/>
    <mergeCell ref="AC51:AG51"/>
    <mergeCell ref="A49:B49"/>
    <mergeCell ref="D49:P49"/>
    <mergeCell ref="V49:AI49"/>
    <mergeCell ref="AF46:AF47"/>
    <mergeCell ref="J29:K29"/>
    <mergeCell ref="P29:Q29"/>
    <mergeCell ref="AI29:AJ29"/>
    <mergeCell ref="AG29:AH29"/>
    <mergeCell ref="AC29:AD29"/>
    <mergeCell ref="AA29:AB29"/>
    <mergeCell ref="U37:W37"/>
    <mergeCell ref="S48:T48"/>
    <mergeCell ref="AC48:AD48"/>
    <mergeCell ref="AF38:AF39"/>
    <mergeCell ref="AF40:AF41"/>
    <mergeCell ref="S42:W42"/>
    <mergeCell ref="AB22:AD22"/>
    <mergeCell ref="AH22:AI26"/>
    <mergeCell ref="AJ22:AJ24"/>
    <mergeCell ref="AB24:AD24"/>
    <mergeCell ref="AB26:AD26"/>
    <mergeCell ref="Z21:Z22"/>
    <mergeCell ref="AB21:AD21"/>
    <mergeCell ref="M40:M41"/>
    <mergeCell ref="G27:Q27"/>
    <mergeCell ref="M21:M22"/>
    <mergeCell ref="L23:L24"/>
    <mergeCell ref="M23:M24"/>
    <mergeCell ref="O22:O26"/>
    <mergeCell ref="P22:Q24"/>
    <mergeCell ref="P25:Q26"/>
    <mergeCell ref="Z27:AJ27"/>
    <mergeCell ref="AB16:AD16"/>
    <mergeCell ref="AH16:AI20"/>
    <mergeCell ref="AJ16:AJ18"/>
    <mergeCell ref="AB18:AD18"/>
    <mergeCell ref="AB20:AD20"/>
    <mergeCell ref="AE15:AE16"/>
    <mergeCell ref="O16:O21"/>
    <mergeCell ref="P16:Q18"/>
    <mergeCell ref="P19:Q21"/>
    <mergeCell ref="S1:AJ1"/>
    <mergeCell ref="P2:Q2"/>
    <mergeCell ref="S2:T2"/>
    <mergeCell ref="AI2:AJ2"/>
    <mergeCell ref="AH4:AH5"/>
    <mergeCell ref="AI4:AJ5"/>
    <mergeCell ref="P3:Q3"/>
    <mergeCell ref="AI3:AJ3"/>
    <mergeCell ref="S4:U4"/>
    <mergeCell ref="AH2:AH3"/>
    <mergeCell ref="AA2:AA3"/>
    <mergeCell ref="AB2:AB3"/>
    <mergeCell ref="N11:Q11"/>
    <mergeCell ref="G12:H12"/>
    <mergeCell ref="I12:K12"/>
    <mergeCell ref="I14:K14"/>
    <mergeCell ref="G28:K28"/>
    <mergeCell ref="N14:Q14"/>
    <mergeCell ref="I16:K16"/>
    <mergeCell ref="I18:K18"/>
    <mergeCell ref="N12:Q12"/>
    <mergeCell ref="I20:K20"/>
    <mergeCell ref="I17:K17"/>
    <mergeCell ref="I19:K19"/>
    <mergeCell ref="I21:K21"/>
    <mergeCell ref="I23:K23"/>
    <mergeCell ref="I25:K25"/>
    <mergeCell ref="M15:M16"/>
    <mergeCell ref="L17:L18"/>
    <mergeCell ref="M17:M18"/>
    <mergeCell ref="L19:L20"/>
    <mergeCell ref="M19:M20"/>
    <mergeCell ref="L21:L22"/>
    <mergeCell ref="M28:Q28"/>
    <mergeCell ref="S8:W8"/>
    <mergeCell ref="Z8:AF8"/>
    <mergeCell ref="I24:K24"/>
    <mergeCell ref="I26:K26"/>
    <mergeCell ref="Z11:AA11"/>
    <mergeCell ref="AB11:AF11"/>
    <mergeCell ref="AG11:AJ11"/>
    <mergeCell ref="Z12:AA12"/>
    <mergeCell ref="AB12:AD12"/>
    <mergeCell ref="AG12:AJ12"/>
    <mergeCell ref="Z9:AA9"/>
    <mergeCell ref="AB9:AF9"/>
    <mergeCell ref="AG9:AJ9"/>
    <mergeCell ref="N10:Q10"/>
    <mergeCell ref="Z10:AA10"/>
    <mergeCell ref="AB10:AF10"/>
    <mergeCell ref="AG10:AJ10"/>
    <mergeCell ref="N9:Q9"/>
    <mergeCell ref="AB14:AD14"/>
    <mergeCell ref="L25:L26"/>
    <mergeCell ref="M25:M26"/>
    <mergeCell ref="I13:K13"/>
    <mergeCell ref="I15:K15"/>
    <mergeCell ref="AG14:AJ14"/>
    <mergeCell ref="G17:G18"/>
    <mergeCell ref="G19:G20"/>
    <mergeCell ref="G10:H10"/>
    <mergeCell ref="G21:G22"/>
    <mergeCell ref="A48:B48"/>
    <mergeCell ref="J48:K48"/>
    <mergeCell ref="M30:M31"/>
    <mergeCell ref="M34:M35"/>
    <mergeCell ref="M32:M33"/>
    <mergeCell ref="M42:M43"/>
    <mergeCell ref="A43:E43"/>
    <mergeCell ref="M44:M45"/>
    <mergeCell ref="C37:E37"/>
    <mergeCell ref="M38:M39"/>
    <mergeCell ref="A42:E42"/>
    <mergeCell ref="M46:M47"/>
    <mergeCell ref="M36:M37"/>
    <mergeCell ref="A41:E41"/>
    <mergeCell ref="G11:H11"/>
    <mergeCell ref="I11:M11"/>
    <mergeCell ref="A38:F39"/>
    <mergeCell ref="A1:Q1"/>
    <mergeCell ref="H2:H3"/>
    <mergeCell ref="I2:I3"/>
    <mergeCell ref="A3:B3"/>
    <mergeCell ref="O4:O5"/>
    <mergeCell ref="P4:Q5"/>
    <mergeCell ref="O2:O3"/>
    <mergeCell ref="M2:M3"/>
    <mergeCell ref="N2:N3"/>
    <mergeCell ref="A2:B2"/>
    <mergeCell ref="A4:C4"/>
    <mergeCell ref="K2:L3"/>
    <mergeCell ref="J2:J3"/>
    <mergeCell ref="C2:G2"/>
    <mergeCell ref="C3:G3"/>
    <mergeCell ref="E50:H50"/>
    <mergeCell ref="Z25:Z26"/>
    <mergeCell ref="AB25:AD25"/>
    <mergeCell ref="AE25:AE26"/>
    <mergeCell ref="AF25:AF26"/>
    <mergeCell ref="S38:W39"/>
    <mergeCell ref="W50:AA50"/>
    <mergeCell ref="AF30:AF31"/>
    <mergeCell ref="AF32:AF33"/>
    <mergeCell ref="AF34:AF35"/>
    <mergeCell ref="AF36:AF37"/>
    <mergeCell ref="G25:G26"/>
    <mergeCell ref="AF42:AF43"/>
    <mergeCell ref="S43:W43"/>
    <mergeCell ref="AF44:AF45"/>
    <mergeCell ref="Z28:AD28"/>
    <mergeCell ref="AF28:AJ28"/>
    <mergeCell ref="Z23:Z24"/>
    <mergeCell ref="AB23:AD23"/>
    <mergeCell ref="AE23:AE24"/>
    <mergeCell ref="AF23:AF24"/>
    <mergeCell ref="D4:N4"/>
    <mergeCell ref="AG2:AG3"/>
    <mergeCell ref="Z13:Z14"/>
    <mergeCell ref="AB13:AD13"/>
    <mergeCell ref="AE13:AE14"/>
    <mergeCell ref="AF13:AF14"/>
    <mergeCell ref="Z15:Z16"/>
    <mergeCell ref="AB15:AD15"/>
    <mergeCell ref="G23:G24"/>
    <mergeCell ref="L13:L14"/>
    <mergeCell ref="M13:M14"/>
    <mergeCell ref="L15:L16"/>
    <mergeCell ref="A8:E8"/>
    <mergeCell ref="G8:M8"/>
    <mergeCell ref="G9:H9"/>
    <mergeCell ref="I9:M9"/>
    <mergeCell ref="I22:K22"/>
    <mergeCell ref="I10:M10"/>
    <mergeCell ref="G13:G14"/>
    <mergeCell ref="G15:G16"/>
    <mergeCell ref="A5:C5"/>
    <mergeCell ref="D5:N5"/>
    <mergeCell ref="A6:Q6"/>
    <mergeCell ref="A7:Q7"/>
    <mergeCell ref="G51:H51"/>
    <mergeCell ref="U2:Z2"/>
    <mergeCell ref="AC2:AC3"/>
    <mergeCell ref="AD2:AE3"/>
    <mergeCell ref="AF2:AF3"/>
    <mergeCell ref="S3:T3"/>
    <mergeCell ref="U3:Z3"/>
    <mergeCell ref="V4:AG4"/>
    <mergeCell ref="S5:AG5"/>
    <mergeCell ref="AF15:AF16"/>
    <mergeCell ref="Z17:Z18"/>
    <mergeCell ref="AB17:AD17"/>
    <mergeCell ref="AE17:AE18"/>
    <mergeCell ref="AF17:AF18"/>
    <mergeCell ref="Z19:Z20"/>
    <mergeCell ref="AB19:AD19"/>
    <mergeCell ref="AE19:AE20"/>
    <mergeCell ref="AF19:AF20"/>
    <mergeCell ref="AE21:AE22"/>
    <mergeCell ref="AF21:AF22"/>
  </mergeCells>
  <phoneticPr fontId="2"/>
  <conditionalFormatting sqref="E18">
    <cfRule type="expression" dxfId="0" priority="1" stopIfTrue="1">
      <formula>MOD(ROW(),2)=1</formula>
    </cfRule>
  </conditionalFormatting>
  <dataValidations count="8">
    <dataValidation type="list" allowBlank="1" showInputMessage="1" showErrorMessage="1" sqref="P30:P47 J30:J47 AI30:AI47 AC44:AC47">
      <formula1>$AQ$18</formula1>
    </dataValidation>
    <dataValidation type="list" allowBlank="1" showInputMessage="1" showErrorMessage="1" sqref="Q30:Q47 K30:K47 AJ30:AJ47 AD30:AD47">
      <formula1>$AQ$16</formula1>
    </dataValidation>
    <dataValidation type="list" allowBlank="1" showInputMessage="1" showErrorMessage="1" sqref="P3:Q3">
      <formula1>$AR$2:$AR$3</formula1>
    </dataValidation>
    <dataValidation type="list" allowBlank="1" showInputMessage="1" showErrorMessage="1" sqref="P2:Q2">
      <formula1>$AQ$2:$AQ$3</formula1>
    </dataValidation>
    <dataValidation type="list" allowBlank="1" showInputMessage="1" showErrorMessage="1" sqref="AG12:AJ13 N13:Q13">
      <formula1>$AR$10:$AR$12</formula1>
    </dataValidation>
    <dataValidation type="list" allowBlank="1" showInputMessage="1" showErrorMessage="1" sqref="AG10:AJ11">
      <formula1>$AQ$10:$AQ$11</formula1>
    </dataValidation>
    <dataValidation type="list" allowBlank="1" showInputMessage="1" showErrorMessage="1" sqref="N10:Q10 N11:Q11">
      <formula1>$AQ$10:$AQ$12</formula1>
    </dataValidation>
    <dataValidation type="list" allowBlank="1" showInputMessage="1" showErrorMessage="1" sqref="N12:Q12">
      <formula1>$AR$10:$AR$13</formula1>
    </dataValidation>
  </dataValidations>
  <printOptions horizontalCentered="1"/>
  <pageMargins left="0.19685039370078741" right="0.19685039370078741" top="0.19685039370078741" bottom="0.19685039370078741" header="0.51181102362204722" footer="0.51181102362204722"/>
  <pageSetup paperSize="9" scale="80" orientation="portrait" r:id="rId1"/>
  <headerFooter alignWithMargins="0"/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>
  <dimension ref="B1:AC23"/>
  <sheetViews>
    <sheetView view="pageBreakPreview" zoomScale="60" zoomScaleNormal="100" workbookViewId="0">
      <selection activeCell="H3" sqref="H3:N9"/>
    </sheetView>
  </sheetViews>
  <sheetFormatPr defaultColWidth="9" defaultRowHeight="13.5"/>
  <cols>
    <col min="1" max="1" width="4.75" style="95" customWidth="1"/>
    <col min="2" max="2" width="3.75" style="95" customWidth="1"/>
    <col min="3" max="3" width="3.375" style="123" bestFit="1" customWidth="1"/>
    <col min="4" max="4" width="10" style="124" customWidth="1"/>
    <col min="5" max="5" width="2.5" style="123" customWidth="1"/>
    <col min="6" max="6" width="10" style="124" customWidth="1"/>
    <col min="7" max="7" width="2.5" style="125" customWidth="1"/>
    <col min="8" max="8" width="1.375" style="125" customWidth="1"/>
    <col min="9" max="9" width="3.875" style="123" customWidth="1"/>
    <col min="10" max="10" width="3.375" style="123" bestFit="1" customWidth="1"/>
    <col min="11" max="11" width="10.125" style="124" customWidth="1"/>
    <col min="12" max="12" width="2.5" style="123" customWidth="1"/>
    <col min="13" max="13" width="10.125" style="124" customWidth="1"/>
    <col min="14" max="14" width="2.5" style="125" customWidth="1"/>
    <col min="15" max="15" width="1.375" style="125" customWidth="1"/>
    <col min="16" max="16" width="3.875" style="95" customWidth="1"/>
    <col min="17" max="17" width="3.375" style="95" customWidth="1"/>
    <col min="18" max="18" width="10" style="95" customWidth="1"/>
    <col min="19" max="19" width="2.5" style="95" customWidth="1"/>
    <col min="20" max="20" width="10" style="95" customWidth="1"/>
    <col min="21" max="21" width="2.5" style="95" customWidth="1"/>
    <col min="22" max="22" width="1.375" style="95" customWidth="1"/>
    <col min="23" max="23" width="3.875" style="95" customWidth="1"/>
    <col min="24" max="24" width="3.375" style="95" customWidth="1"/>
    <col min="25" max="25" width="10" style="95" customWidth="1"/>
    <col min="26" max="26" width="2.5" style="95" customWidth="1"/>
    <col min="27" max="27" width="10" style="95" customWidth="1"/>
    <col min="28" max="28" width="2.5" style="95" customWidth="1"/>
    <col min="29" max="16384" width="9" style="95"/>
  </cols>
  <sheetData>
    <row r="1" spans="2:28" ht="30" customHeight="1">
      <c r="B1" s="97" t="s">
        <v>163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198" t="s">
        <v>263</v>
      </c>
      <c r="N1" s="97"/>
      <c r="O1" s="96"/>
      <c r="P1" s="96"/>
      <c r="Q1" s="97" t="s">
        <v>164</v>
      </c>
      <c r="R1" s="524" t="str">
        <f>IF(男子!K2=0,女子!C2,男子!C2)</f>
        <v/>
      </c>
      <c r="S1" s="524"/>
      <c r="T1" s="524"/>
      <c r="U1" s="97" t="s">
        <v>165</v>
      </c>
      <c r="V1" s="96"/>
      <c r="W1" s="96"/>
      <c r="X1" s="96"/>
      <c r="Y1" s="96"/>
      <c r="Z1" s="96"/>
      <c r="AA1" s="197" t="s">
        <v>262</v>
      </c>
      <c r="AB1" s="96"/>
    </row>
    <row r="2" spans="2:28" ht="8.25" customHeight="1" thickBot="1">
      <c r="B2" s="504"/>
      <c r="C2" s="504"/>
      <c r="D2" s="504"/>
      <c r="E2" s="504"/>
      <c r="F2" s="504"/>
      <c r="G2" s="504"/>
      <c r="H2" s="504"/>
      <c r="I2" s="504"/>
      <c r="J2" s="504"/>
      <c r="K2" s="504"/>
      <c r="L2" s="504"/>
      <c r="M2" s="504"/>
      <c r="N2" s="504"/>
      <c r="O2" s="504"/>
      <c r="P2" s="504"/>
      <c r="Q2" s="504"/>
      <c r="R2" s="504"/>
      <c r="S2" s="504"/>
      <c r="T2" s="504"/>
      <c r="U2" s="504"/>
      <c r="V2" s="504"/>
      <c r="W2" s="504"/>
      <c r="X2" s="504"/>
      <c r="Y2" s="504"/>
      <c r="Z2" s="504"/>
      <c r="AA2" s="504"/>
      <c r="AB2" s="504"/>
    </row>
    <row r="3" spans="2:28" ht="23.25" customHeight="1">
      <c r="B3" s="199" t="str">
        <f>IF(男子!I2=0,"",男子!I2)</f>
        <v/>
      </c>
      <c r="C3" s="505" t="s">
        <v>166</v>
      </c>
      <c r="D3" s="507" t="str">
        <f>IF(男子!I10=0,"",男子!I10)</f>
        <v/>
      </c>
      <c r="E3" s="98">
        <v>1</v>
      </c>
      <c r="F3" s="99" t="str">
        <f>IF(男子!I14=0,"",男子!I14)</f>
        <v/>
      </c>
      <c r="G3" s="100" t="str">
        <f>IF(男子!L13=0,"",男子!L13)</f>
        <v/>
      </c>
      <c r="H3" s="510"/>
      <c r="I3" s="511"/>
      <c r="J3" s="511"/>
      <c r="K3" s="511"/>
      <c r="L3" s="511"/>
      <c r="M3" s="511"/>
      <c r="N3" s="512"/>
      <c r="O3" s="101"/>
      <c r="P3" s="199" t="str">
        <f>IF(女子!I2=0,"",女子!I2)</f>
        <v/>
      </c>
      <c r="Q3" s="505" t="s">
        <v>166</v>
      </c>
      <c r="R3" s="507" t="str">
        <f>IF(女子!I10=0,"",女子!I10)</f>
        <v/>
      </c>
      <c r="S3" s="98">
        <v>1</v>
      </c>
      <c r="T3" s="99" t="str">
        <f>IF(女子!I14=0,"",女子!I14)</f>
        <v/>
      </c>
      <c r="U3" s="100" t="str">
        <f>IF(女子!L13=0,"",女子!L13)</f>
        <v/>
      </c>
      <c r="V3" s="510"/>
      <c r="W3" s="511"/>
      <c r="X3" s="511"/>
      <c r="Y3" s="511"/>
      <c r="Z3" s="511"/>
      <c r="AA3" s="511"/>
      <c r="AB3" s="512"/>
    </row>
    <row r="4" spans="2:28" ht="23.25" customHeight="1">
      <c r="B4" s="519" t="str">
        <f>IF(男子!I2=0,"",VLOOKUP(男子!I2,抽選作業用!Z4:AC50,4))</f>
        <v/>
      </c>
      <c r="C4" s="506"/>
      <c r="D4" s="508"/>
      <c r="E4" s="102">
        <v>2</v>
      </c>
      <c r="F4" s="103" t="str">
        <f>IF(男子!I16=0,"",男子!I16)</f>
        <v/>
      </c>
      <c r="G4" s="104" t="str">
        <f>IF(男子!L15=0,"",男子!L15)</f>
        <v/>
      </c>
      <c r="H4" s="513"/>
      <c r="I4" s="514"/>
      <c r="J4" s="514"/>
      <c r="K4" s="514"/>
      <c r="L4" s="514"/>
      <c r="M4" s="514"/>
      <c r="N4" s="515"/>
      <c r="O4" s="101"/>
      <c r="P4" s="521" t="str">
        <f>IF(女子!I2=0,"",VLOOKUP(女子!I2,抽選作業用!Z4:AC50,4))</f>
        <v/>
      </c>
      <c r="Q4" s="506"/>
      <c r="R4" s="508"/>
      <c r="S4" s="102">
        <v>2</v>
      </c>
      <c r="T4" s="103" t="str">
        <f>IF(女子!I16=0,"",女子!I16)</f>
        <v/>
      </c>
      <c r="U4" s="104" t="str">
        <f>IF(女子!L15=0,"",女子!L15)</f>
        <v/>
      </c>
      <c r="V4" s="513"/>
      <c r="W4" s="514"/>
      <c r="X4" s="514"/>
      <c r="Y4" s="514"/>
      <c r="Z4" s="514"/>
      <c r="AA4" s="514"/>
      <c r="AB4" s="515"/>
    </row>
    <row r="5" spans="2:28" ht="23.25" customHeight="1">
      <c r="B5" s="519"/>
      <c r="C5" s="506"/>
      <c r="D5" s="509"/>
      <c r="E5" s="102">
        <v>3</v>
      </c>
      <c r="F5" s="103" t="str">
        <f>IF(男子!I18=0,"",男子!I18)</f>
        <v/>
      </c>
      <c r="G5" s="104" t="str">
        <f>IF(男子!L17=0,"",男子!L17)</f>
        <v/>
      </c>
      <c r="H5" s="513"/>
      <c r="I5" s="514"/>
      <c r="J5" s="514"/>
      <c r="K5" s="514"/>
      <c r="L5" s="514"/>
      <c r="M5" s="514"/>
      <c r="N5" s="515"/>
      <c r="O5" s="101"/>
      <c r="P5" s="521"/>
      <c r="Q5" s="506"/>
      <c r="R5" s="509"/>
      <c r="S5" s="102">
        <v>3</v>
      </c>
      <c r="T5" s="103" t="str">
        <f>IF(女子!I18=0,"",女子!I18)</f>
        <v/>
      </c>
      <c r="U5" s="104" t="str">
        <f>IF(女子!L17=0,"",女子!L17)</f>
        <v/>
      </c>
      <c r="V5" s="513"/>
      <c r="W5" s="514"/>
      <c r="X5" s="514"/>
      <c r="Y5" s="514"/>
      <c r="Z5" s="514"/>
      <c r="AA5" s="514"/>
      <c r="AB5" s="515"/>
    </row>
    <row r="6" spans="2:28" ht="23.25" customHeight="1">
      <c r="B6" s="519"/>
      <c r="C6" s="506" t="s">
        <v>19</v>
      </c>
      <c r="D6" s="523" t="str">
        <f>IF(男子!I11=0,"",男子!I11)</f>
        <v/>
      </c>
      <c r="E6" s="102">
        <v>4</v>
      </c>
      <c r="F6" s="103" t="str">
        <f>IF(男子!I20=0,"",男子!I20)</f>
        <v/>
      </c>
      <c r="G6" s="104" t="str">
        <f>IF(男子!L19=0,"",男子!L19)</f>
        <v/>
      </c>
      <c r="H6" s="513"/>
      <c r="I6" s="514"/>
      <c r="J6" s="514"/>
      <c r="K6" s="514"/>
      <c r="L6" s="514"/>
      <c r="M6" s="514"/>
      <c r="N6" s="515"/>
      <c r="O6" s="101"/>
      <c r="P6" s="521"/>
      <c r="Q6" s="506" t="s">
        <v>19</v>
      </c>
      <c r="R6" s="523" t="str">
        <f>IF(女子!I11=0,"",女子!I11)</f>
        <v/>
      </c>
      <c r="S6" s="102">
        <v>4</v>
      </c>
      <c r="T6" s="103" t="str">
        <f>IF(女子!I20=0,"",女子!I20)</f>
        <v/>
      </c>
      <c r="U6" s="104" t="str">
        <f>IF(女子!L19=0,"",女子!L19)</f>
        <v/>
      </c>
      <c r="V6" s="513"/>
      <c r="W6" s="514"/>
      <c r="X6" s="514"/>
      <c r="Y6" s="514"/>
      <c r="Z6" s="514"/>
      <c r="AA6" s="514"/>
      <c r="AB6" s="515"/>
    </row>
    <row r="7" spans="2:28" ht="23.25" customHeight="1">
      <c r="B7" s="519"/>
      <c r="C7" s="506"/>
      <c r="D7" s="523"/>
      <c r="E7" s="102">
        <v>5</v>
      </c>
      <c r="F7" s="103" t="str">
        <f>IF(男子!I22=0,"",男子!I22)</f>
        <v/>
      </c>
      <c r="G7" s="104" t="str">
        <f>IF(男子!L21=0,"",男子!L21)</f>
        <v/>
      </c>
      <c r="H7" s="513"/>
      <c r="I7" s="514"/>
      <c r="J7" s="514"/>
      <c r="K7" s="514"/>
      <c r="L7" s="514"/>
      <c r="M7" s="514"/>
      <c r="N7" s="515"/>
      <c r="O7" s="101"/>
      <c r="P7" s="521"/>
      <c r="Q7" s="506"/>
      <c r="R7" s="523"/>
      <c r="S7" s="102">
        <v>5</v>
      </c>
      <c r="T7" s="103" t="str">
        <f>IF(女子!I22=0,"",女子!I22)</f>
        <v/>
      </c>
      <c r="U7" s="104" t="str">
        <f>IF(女子!L21=0,"",女子!L21)</f>
        <v/>
      </c>
      <c r="V7" s="513"/>
      <c r="W7" s="514"/>
      <c r="X7" s="514"/>
      <c r="Y7" s="514"/>
      <c r="Z7" s="514"/>
      <c r="AA7" s="514"/>
      <c r="AB7" s="515"/>
    </row>
    <row r="8" spans="2:28" ht="23.25" customHeight="1">
      <c r="B8" s="519"/>
      <c r="C8" s="538" t="s">
        <v>21</v>
      </c>
      <c r="D8" s="523" t="str">
        <f>IF(男子!I12=0,"",男子!I12)</f>
        <v/>
      </c>
      <c r="E8" s="102">
        <v>6</v>
      </c>
      <c r="F8" s="103" t="str">
        <f>IF(男子!I24=0,"",男子!I24)</f>
        <v/>
      </c>
      <c r="G8" s="105" t="str">
        <f>IF(男子!L23=0,"",男子!L23)</f>
        <v/>
      </c>
      <c r="H8" s="513"/>
      <c r="I8" s="514"/>
      <c r="J8" s="514"/>
      <c r="K8" s="514"/>
      <c r="L8" s="514"/>
      <c r="M8" s="514"/>
      <c r="N8" s="515"/>
      <c r="O8" s="101"/>
      <c r="P8" s="521"/>
      <c r="Q8" s="538" t="s">
        <v>21</v>
      </c>
      <c r="R8" s="523" t="str">
        <f>IF(女子!I12=0,"",女子!I12)</f>
        <v/>
      </c>
      <c r="S8" s="102">
        <v>6</v>
      </c>
      <c r="T8" s="103" t="str">
        <f>IF(女子!I24=0,"",女子!I24)</f>
        <v/>
      </c>
      <c r="U8" s="105" t="str">
        <f>IF(女子!L23=0,"",女子!L23)</f>
        <v/>
      </c>
      <c r="V8" s="513"/>
      <c r="W8" s="514"/>
      <c r="X8" s="514"/>
      <c r="Y8" s="514"/>
      <c r="Z8" s="514"/>
      <c r="AA8" s="514"/>
      <c r="AB8" s="515"/>
    </row>
    <row r="9" spans="2:28" ht="23.25" customHeight="1" thickBot="1">
      <c r="B9" s="520"/>
      <c r="C9" s="542"/>
      <c r="D9" s="543"/>
      <c r="E9" s="106">
        <v>7</v>
      </c>
      <c r="F9" s="107" t="str">
        <f>IF(男子!I26=0,"",男子!I26)</f>
        <v/>
      </c>
      <c r="G9" s="108" t="str">
        <f>IF(男子!L25=0,"",男子!L25)</f>
        <v/>
      </c>
      <c r="H9" s="516"/>
      <c r="I9" s="517"/>
      <c r="J9" s="517"/>
      <c r="K9" s="517"/>
      <c r="L9" s="517"/>
      <c r="M9" s="517"/>
      <c r="N9" s="518"/>
      <c r="O9" s="101"/>
      <c r="P9" s="522"/>
      <c r="Q9" s="539"/>
      <c r="R9" s="544"/>
      <c r="S9" s="109">
        <v>7</v>
      </c>
      <c r="T9" s="107" t="str">
        <f>IF(女子!I26=0,"",女子!I26)</f>
        <v/>
      </c>
      <c r="U9" s="108" t="str">
        <f>IF(女子!L25=0,"",女子!L25)</f>
        <v/>
      </c>
      <c r="V9" s="516"/>
      <c r="W9" s="517"/>
      <c r="X9" s="517"/>
      <c r="Y9" s="517"/>
      <c r="Z9" s="517"/>
      <c r="AA9" s="517"/>
      <c r="AB9" s="518"/>
    </row>
    <row r="10" spans="2:28" ht="6.75" customHeight="1">
      <c r="B10" s="110"/>
      <c r="C10" s="111"/>
      <c r="D10" s="112"/>
      <c r="E10" s="113"/>
      <c r="F10" s="112"/>
      <c r="G10" s="114"/>
      <c r="H10" s="101"/>
      <c r="I10" s="110"/>
      <c r="J10" s="111"/>
      <c r="K10" s="115"/>
      <c r="L10" s="113"/>
      <c r="M10" s="116"/>
      <c r="N10" s="114"/>
      <c r="O10" s="101"/>
      <c r="P10" s="117"/>
      <c r="Q10" s="118"/>
      <c r="R10" s="119"/>
      <c r="S10" s="120"/>
      <c r="T10" s="119"/>
      <c r="U10" s="101"/>
      <c r="V10" s="101"/>
      <c r="W10" s="117"/>
      <c r="X10" s="118"/>
      <c r="Y10" s="121"/>
      <c r="Z10" s="120"/>
      <c r="AA10" s="122"/>
      <c r="AB10" s="101"/>
    </row>
    <row r="15" spans="2:28" ht="18.75">
      <c r="D15" s="126" t="s">
        <v>167</v>
      </c>
    </row>
    <row r="16" spans="2:28" ht="14.25" thickBot="1"/>
    <row r="17" spans="2:29" ht="23.25" customHeight="1">
      <c r="B17" s="190">
        <v>25</v>
      </c>
      <c r="C17" s="505" t="s">
        <v>166</v>
      </c>
      <c r="D17" s="525" t="s">
        <v>285</v>
      </c>
      <c r="E17" s="98">
        <v>1</v>
      </c>
      <c r="F17" s="127" t="s">
        <v>243</v>
      </c>
      <c r="G17" s="100" t="s">
        <v>168</v>
      </c>
      <c r="H17" s="528" t="s">
        <v>169</v>
      </c>
      <c r="I17" s="529"/>
      <c r="J17" s="529"/>
      <c r="K17" s="529"/>
      <c r="L17" s="529"/>
      <c r="M17" s="529"/>
      <c r="N17" s="530"/>
      <c r="P17" s="325" t="s">
        <v>272</v>
      </c>
      <c r="Q17" s="325"/>
      <c r="R17" s="325"/>
      <c r="S17" s="325"/>
      <c r="T17" s="325"/>
      <c r="U17" s="325"/>
      <c r="V17" s="325"/>
      <c r="W17" s="325"/>
      <c r="X17" s="325"/>
      <c r="Y17" s="325"/>
      <c r="Z17" s="325"/>
      <c r="AA17" s="325"/>
      <c r="AB17" s="325"/>
      <c r="AC17" s="325"/>
    </row>
    <row r="18" spans="2:29" ht="23.25" customHeight="1">
      <c r="B18" s="521" t="s">
        <v>286</v>
      </c>
      <c r="C18" s="506"/>
      <c r="D18" s="526"/>
      <c r="E18" s="102">
        <v>2</v>
      </c>
      <c r="F18" s="128" t="s">
        <v>287</v>
      </c>
      <c r="G18" s="104" t="s">
        <v>168</v>
      </c>
      <c r="H18" s="531"/>
      <c r="I18" s="532"/>
      <c r="J18" s="532"/>
      <c r="K18" s="532"/>
      <c r="L18" s="532"/>
      <c r="M18" s="532"/>
      <c r="N18" s="533"/>
      <c r="P18" s="503" t="s">
        <v>271</v>
      </c>
      <c r="Q18" s="503"/>
      <c r="R18" s="503"/>
      <c r="S18" s="503"/>
      <c r="T18" s="503"/>
      <c r="U18" s="503"/>
      <c r="V18" s="503"/>
      <c r="W18" s="503"/>
      <c r="X18" s="503"/>
      <c r="Y18" s="503"/>
      <c r="Z18" s="503"/>
      <c r="AA18" s="503"/>
      <c r="AB18" s="503"/>
      <c r="AC18" s="503"/>
    </row>
    <row r="19" spans="2:29" ht="23.25" customHeight="1">
      <c r="B19" s="521"/>
      <c r="C19" s="506"/>
      <c r="D19" s="527"/>
      <c r="E19" s="102">
        <v>3</v>
      </c>
      <c r="F19" s="129" t="s">
        <v>170</v>
      </c>
      <c r="G19" s="104" t="s">
        <v>171</v>
      </c>
      <c r="H19" s="531"/>
      <c r="I19" s="532"/>
      <c r="J19" s="532"/>
      <c r="K19" s="532"/>
      <c r="L19" s="532"/>
      <c r="M19" s="532"/>
      <c r="N19" s="533"/>
    </row>
    <row r="20" spans="2:29" ht="23.25" customHeight="1">
      <c r="B20" s="521"/>
      <c r="C20" s="506" t="s">
        <v>19</v>
      </c>
      <c r="D20" s="537"/>
      <c r="E20" s="102">
        <v>4</v>
      </c>
      <c r="F20" s="129" t="s">
        <v>170</v>
      </c>
      <c r="G20" s="104" t="s">
        <v>172</v>
      </c>
      <c r="H20" s="531"/>
      <c r="I20" s="532"/>
      <c r="J20" s="532"/>
      <c r="K20" s="532"/>
      <c r="L20" s="532"/>
      <c r="M20" s="532"/>
      <c r="N20" s="533"/>
      <c r="R20" s="130" t="s">
        <v>244</v>
      </c>
    </row>
    <row r="21" spans="2:29" ht="23.25" customHeight="1">
      <c r="B21" s="521"/>
      <c r="C21" s="506"/>
      <c r="D21" s="537"/>
      <c r="E21" s="102">
        <v>5</v>
      </c>
      <c r="F21" s="129" t="s">
        <v>170</v>
      </c>
      <c r="G21" s="104" t="s">
        <v>172</v>
      </c>
      <c r="H21" s="531"/>
      <c r="I21" s="532"/>
      <c r="J21" s="532"/>
      <c r="K21" s="532"/>
      <c r="L21" s="532"/>
      <c r="M21" s="532"/>
      <c r="N21" s="533"/>
      <c r="R21" s="95" t="s">
        <v>283</v>
      </c>
    </row>
    <row r="22" spans="2:29" ht="23.25" customHeight="1">
      <c r="B22" s="521"/>
      <c r="C22" s="538" t="s">
        <v>21</v>
      </c>
      <c r="D22" s="540"/>
      <c r="E22" s="102">
        <v>6</v>
      </c>
      <c r="F22" s="129" t="s">
        <v>170</v>
      </c>
      <c r="G22" s="105" t="s">
        <v>172</v>
      </c>
      <c r="H22" s="531"/>
      <c r="I22" s="532"/>
      <c r="J22" s="532"/>
      <c r="K22" s="532"/>
      <c r="L22" s="532"/>
      <c r="M22" s="532"/>
      <c r="N22" s="533"/>
    </row>
    <row r="23" spans="2:29" ht="23.25" customHeight="1" thickBot="1">
      <c r="B23" s="522"/>
      <c r="C23" s="539"/>
      <c r="D23" s="541"/>
      <c r="E23" s="109">
        <v>7</v>
      </c>
      <c r="F23" s="131" t="s">
        <v>170</v>
      </c>
      <c r="G23" s="108" t="s">
        <v>172</v>
      </c>
      <c r="H23" s="534"/>
      <c r="I23" s="535"/>
      <c r="J23" s="535"/>
      <c r="K23" s="535"/>
      <c r="L23" s="535"/>
      <c r="M23" s="535"/>
      <c r="N23" s="536"/>
    </row>
  </sheetData>
  <mergeCells count="28">
    <mergeCell ref="R1:T1"/>
    <mergeCell ref="C17:C19"/>
    <mergeCell ref="D17:D19"/>
    <mergeCell ref="H17:N23"/>
    <mergeCell ref="B18:B23"/>
    <mergeCell ref="C20:C21"/>
    <mergeCell ref="D20:D21"/>
    <mergeCell ref="C22:C23"/>
    <mergeCell ref="D22:D23"/>
    <mergeCell ref="C6:C7"/>
    <mergeCell ref="Q6:Q7"/>
    <mergeCell ref="R6:R7"/>
    <mergeCell ref="C8:C9"/>
    <mergeCell ref="D8:D9"/>
    <mergeCell ref="Q8:Q9"/>
    <mergeCell ref="R8:R9"/>
    <mergeCell ref="P17:AC17"/>
    <mergeCell ref="P18:AC18"/>
    <mergeCell ref="B2:AB2"/>
    <mergeCell ref="C3:C5"/>
    <mergeCell ref="D3:D5"/>
    <mergeCell ref="H3:N9"/>
    <mergeCell ref="Q3:Q5"/>
    <mergeCell ref="R3:R5"/>
    <mergeCell ref="V3:AB9"/>
    <mergeCell ref="B4:B9"/>
    <mergeCell ref="P4:P9"/>
    <mergeCell ref="D6:D7"/>
  </mergeCells>
  <phoneticPr fontId="2"/>
  <printOptions horizontalCentered="1"/>
  <pageMargins left="0.19685039370078741" right="0.19685039370078741" top="0.78740157480314965" bottom="0.78740157480314965" header="0.31496062992125984" footer="0.31496062992125984"/>
  <pageSetup paperSize="9" scale="69" orientation="portrait" r:id="rId1"/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C50"/>
  <sheetViews>
    <sheetView workbookViewId="0">
      <selection activeCell="I22" sqref="I22"/>
    </sheetView>
  </sheetViews>
  <sheetFormatPr defaultColWidth="9" defaultRowHeight="13.5"/>
  <cols>
    <col min="1" max="1" width="3.625" style="22" customWidth="1"/>
    <col min="2" max="2" width="9" style="22"/>
    <col min="3" max="3" width="8.625" style="22" customWidth="1"/>
    <col min="4" max="4" width="8.625" style="24" customWidth="1"/>
    <col min="5" max="5" width="6.625" style="24" customWidth="1"/>
    <col min="6" max="6" width="3.625" style="24" customWidth="1"/>
    <col min="7" max="7" width="9" style="22"/>
    <col min="8" max="9" width="8.625" style="22" customWidth="1"/>
    <col min="10" max="11" width="6.625" style="24" customWidth="1"/>
    <col min="12" max="12" width="8.625" style="22" customWidth="1"/>
    <col min="13" max="13" width="3.625" style="22" customWidth="1"/>
    <col min="14" max="14" width="9" style="22"/>
    <col min="15" max="16" width="8.625" style="22" customWidth="1"/>
    <col min="17" max="17" width="6.625" style="24" customWidth="1"/>
    <col min="18" max="18" width="3.625" style="24" customWidth="1"/>
    <col min="19" max="19" width="9" style="22"/>
    <col min="20" max="21" width="8.625" style="22" customWidth="1"/>
    <col min="22" max="23" width="6.625" style="24" customWidth="1"/>
    <col min="24" max="26" width="9" style="22"/>
    <col min="27" max="27" width="24.625" style="22" customWidth="1"/>
    <col min="28" max="28" width="9" style="24"/>
    <col min="29" max="16384" width="9" style="22"/>
  </cols>
  <sheetData>
    <row r="1" spans="1:29">
      <c r="A1" s="22" t="s">
        <v>58</v>
      </c>
      <c r="D1" s="23" t="s">
        <v>59</v>
      </c>
      <c r="E1" s="218">
        <f>IF(Z1=0,Z2,Z1)</f>
        <v>0</v>
      </c>
      <c r="F1" s="23"/>
      <c r="G1" s="23" t="s">
        <v>60</v>
      </c>
      <c r="H1" s="547" t="e">
        <f>VLOOKUP(E1,Z4:AB50,2)</f>
        <v>#N/A</v>
      </c>
      <c r="I1" s="547"/>
      <c r="J1" s="37" t="s">
        <v>61</v>
      </c>
      <c r="K1" s="37" t="e">
        <f>VLOOKUP(E1,Z4:AB50,3)</f>
        <v>#N/A</v>
      </c>
      <c r="M1" s="22" t="str">
        <f>IF(N1="同姓",[1]男子!J8,"")</f>
        <v/>
      </c>
      <c r="Z1" s="24">
        <f>男子!$I$2</f>
        <v>0</v>
      </c>
    </row>
    <row r="2" spans="1:29">
      <c r="M2" s="22" t="str">
        <f>IF(N2="同姓",[1]男子!J9,"")</f>
        <v/>
      </c>
      <c r="Z2" s="24">
        <f>女子!$I$2</f>
        <v>0</v>
      </c>
    </row>
    <row r="3" spans="1:29">
      <c r="B3" s="22" t="s">
        <v>62</v>
      </c>
      <c r="M3" s="22" t="str">
        <f>IF(N3="同姓",[1]男子!J10,"")</f>
        <v/>
      </c>
      <c r="N3" s="22" t="s">
        <v>63</v>
      </c>
      <c r="Z3" s="25" t="s">
        <v>59</v>
      </c>
      <c r="AA3" s="24" t="s">
        <v>60</v>
      </c>
      <c r="AB3" s="24" t="s">
        <v>64</v>
      </c>
      <c r="AC3" s="22" t="s">
        <v>206</v>
      </c>
    </row>
    <row r="4" spans="1:29">
      <c r="A4" s="26"/>
      <c r="B4" s="230" t="s">
        <v>65</v>
      </c>
      <c r="C4" s="28" t="s">
        <v>61</v>
      </c>
      <c r="D4" s="29" t="s">
        <v>66</v>
      </c>
      <c r="E4" s="30" t="s">
        <v>67</v>
      </c>
      <c r="F4" s="31"/>
      <c r="G4" s="27" t="s">
        <v>68</v>
      </c>
      <c r="H4" s="28" t="s">
        <v>61</v>
      </c>
      <c r="I4" s="29" t="s">
        <v>66</v>
      </c>
      <c r="J4" s="545" t="s">
        <v>67</v>
      </c>
      <c r="K4" s="545"/>
      <c r="L4" s="26"/>
      <c r="M4" s="26" t="str">
        <f>IF(N4="同姓",[1]男子!J11,"")</f>
        <v/>
      </c>
      <c r="N4" s="231" t="s">
        <v>65</v>
      </c>
      <c r="O4" s="33" t="s">
        <v>61</v>
      </c>
      <c r="P4" s="34" t="s">
        <v>66</v>
      </c>
      <c r="Q4" s="35" t="s">
        <v>67</v>
      </c>
      <c r="R4" s="31"/>
      <c r="S4" s="32" t="s">
        <v>68</v>
      </c>
      <c r="T4" s="33" t="s">
        <v>61</v>
      </c>
      <c r="U4" s="34" t="s">
        <v>66</v>
      </c>
      <c r="V4" s="546" t="s">
        <v>67</v>
      </c>
      <c r="W4" s="546"/>
      <c r="Z4" s="36">
        <v>1</v>
      </c>
      <c r="AA4" s="22" t="s">
        <v>211</v>
      </c>
      <c r="AB4" s="24" t="s">
        <v>212</v>
      </c>
      <c r="AC4" s="22" t="s">
        <v>242</v>
      </c>
    </row>
    <row r="5" spans="1:29">
      <c r="A5" s="22">
        <v>1</v>
      </c>
      <c r="B5" s="25">
        <f>男子!H30</f>
        <v>0</v>
      </c>
      <c r="C5" s="24" t="str">
        <f>IF(B5=0,"",$K$1)</f>
        <v/>
      </c>
      <c r="D5" s="37" t="str">
        <f>IF(男子!K30="同姓",男子!I30,"")</f>
        <v/>
      </c>
      <c r="E5" s="37">
        <f>男子!K30</f>
        <v>0</v>
      </c>
      <c r="F5" s="22">
        <v>1</v>
      </c>
      <c r="G5" s="25" t="str">
        <f>男子!N30&amp;"・"&amp;男子!N31</f>
        <v>・</v>
      </c>
      <c r="H5" s="24" t="str">
        <f>IF(G5="・","",$K$1)</f>
        <v/>
      </c>
      <c r="I5" s="38" t="str">
        <f>IF(J5="同姓",男子!O30,"")&amp;"・"&amp;IF(K5="同姓",男子!O31,"")</f>
        <v>・</v>
      </c>
      <c r="J5" s="37">
        <f>男子!Q30</f>
        <v>0</v>
      </c>
      <c r="K5" s="37">
        <f>男子!Q31</f>
        <v>0</v>
      </c>
      <c r="M5" s="22">
        <v>1</v>
      </c>
      <c r="N5" s="25">
        <f>女子!H30</f>
        <v>0</v>
      </c>
      <c r="O5" s="24" t="str">
        <f>IF(N5=0,"",$K$1)</f>
        <v/>
      </c>
      <c r="P5" s="37" t="str">
        <f>IF(女子!K30="同姓",女子!I30,"")</f>
        <v/>
      </c>
      <c r="Q5" s="37">
        <f>女子!K30</f>
        <v>0</v>
      </c>
      <c r="R5" s="22">
        <v>1</v>
      </c>
      <c r="S5" s="25" t="str">
        <f>女子!N30&amp;"・"&amp;女子!N31</f>
        <v>・</v>
      </c>
      <c r="T5" s="24" t="str">
        <f>IF(S5="・","",$K$1)</f>
        <v/>
      </c>
      <c r="U5" s="38" t="str">
        <f>IF(V5="同姓",女子!O30,"")&amp;"・"&amp;IF(W5="同姓",女子!O31,"")</f>
        <v>・</v>
      </c>
      <c r="V5" s="37">
        <f>女子!Q30</f>
        <v>0</v>
      </c>
      <c r="W5" s="37">
        <f>女子!Q31</f>
        <v>0</v>
      </c>
      <c r="Z5" s="36">
        <v>2</v>
      </c>
      <c r="AA5" s="22" t="s">
        <v>69</v>
      </c>
      <c r="AB5" s="24" t="s">
        <v>70</v>
      </c>
      <c r="AC5" s="22" t="s">
        <v>173</v>
      </c>
    </row>
    <row r="6" spans="1:29">
      <c r="A6" s="22">
        <v>2</v>
      </c>
      <c r="B6" s="25">
        <f>男子!H31</f>
        <v>0</v>
      </c>
      <c r="C6" s="24" t="str">
        <f t="shared" ref="C6:C22" si="0">IF(B6=0,"",$K$1)</f>
        <v/>
      </c>
      <c r="D6" s="37" t="str">
        <f>IF(男子!K31="同姓",男子!I31,"")</f>
        <v/>
      </c>
      <c r="E6" s="37">
        <f>男子!K31</f>
        <v>0</v>
      </c>
      <c r="F6" s="22">
        <v>2</v>
      </c>
      <c r="G6" s="25" t="str">
        <f>男子!N32&amp;"・"&amp;男子!N33</f>
        <v>・</v>
      </c>
      <c r="H6" s="24" t="str">
        <f t="shared" ref="H6:H22" si="1">IF(G6="・","",$K$1)</f>
        <v/>
      </c>
      <c r="I6" s="38" t="str">
        <f>IF(J6="同姓",男子!O32,"")&amp;"・"&amp;IF(K6="同姓",男子!O33,"")</f>
        <v>・</v>
      </c>
      <c r="J6" s="37">
        <f>男子!Q32</f>
        <v>0</v>
      </c>
      <c r="K6" s="37">
        <f>男子!Q33</f>
        <v>0</v>
      </c>
      <c r="M6" s="22">
        <v>2</v>
      </c>
      <c r="N6" s="25">
        <f>女子!H31</f>
        <v>0</v>
      </c>
      <c r="O6" s="24" t="str">
        <f t="shared" ref="O6:O22" si="2">IF(N6=0,"",$K$1)</f>
        <v/>
      </c>
      <c r="P6" s="37" t="str">
        <f>IF(女子!K31="同姓",女子!I31,"")</f>
        <v/>
      </c>
      <c r="Q6" s="37">
        <f>女子!K31</f>
        <v>0</v>
      </c>
      <c r="R6" s="22">
        <v>2</v>
      </c>
      <c r="S6" s="25" t="str">
        <f>女子!N32&amp;"・"&amp;女子!N33</f>
        <v>・</v>
      </c>
      <c r="T6" s="24" t="str">
        <f t="shared" ref="T6:T22" si="3">IF(S6="・","",$K$1)</f>
        <v/>
      </c>
      <c r="U6" s="38" t="str">
        <f>IF(V6="同姓",女子!O32,"")&amp;"・"&amp;IF(W6="同姓",女子!O33,"")</f>
        <v>・</v>
      </c>
      <c r="V6" s="37">
        <f>女子!Q32</f>
        <v>0</v>
      </c>
      <c r="W6" s="37">
        <f>女子!Q33</f>
        <v>0</v>
      </c>
      <c r="Z6" s="36">
        <v>3</v>
      </c>
      <c r="AA6" s="22" t="s">
        <v>71</v>
      </c>
      <c r="AB6" s="24" t="s">
        <v>72</v>
      </c>
      <c r="AC6" s="22" t="s">
        <v>174</v>
      </c>
    </row>
    <row r="7" spans="1:29">
      <c r="A7" s="22">
        <v>3</v>
      </c>
      <c r="B7" s="25">
        <f>男子!H32</f>
        <v>0</v>
      </c>
      <c r="C7" s="24" t="str">
        <f t="shared" si="0"/>
        <v/>
      </c>
      <c r="D7" s="37" t="str">
        <f>IF(男子!K32="同姓",男子!I32,"")</f>
        <v/>
      </c>
      <c r="E7" s="37">
        <f>男子!K32</f>
        <v>0</v>
      </c>
      <c r="F7" s="22">
        <v>3</v>
      </c>
      <c r="G7" s="25" t="str">
        <f>男子!N34&amp;"・"&amp;男子!N35</f>
        <v>・</v>
      </c>
      <c r="H7" s="24" t="str">
        <f t="shared" si="1"/>
        <v/>
      </c>
      <c r="I7" s="38" t="str">
        <f>IF(J7="同姓",男子!O34,"")&amp;"・"&amp;IF(K7="同姓",男子!O35,"")</f>
        <v>・</v>
      </c>
      <c r="J7" s="37">
        <f>男子!Q34</f>
        <v>0</v>
      </c>
      <c r="K7" s="37">
        <f>男子!Q35</f>
        <v>0</v>
      </c>
      <c r="M7" s="22">
        <v>3</v>
      </c>
      <c r="N7" s="25">
        <f>女子!H32</f>
        <v>0</v>
      </c>
      <c r="O7" s="24" t="str">
        <f t="shared" si="2"/>
        <v/>
      </c>
      <c r="P7" s="37" t="str">
        <f>IF(女子!K32="同姓",女子!I32,"")</f>
        <v/>
      </c>
      <c r="Q7" s="37">
        <f>女子!K32</f>
        <v>0</v>
      </c>
      <c r="R7" s="22">
        <v>3</v>
      </c>
      <c r="S7" s="25" t="str">
        <f>女子!N34&amp;"・"&amp;女子!N35</f>
        <v>・</v>
      </c>
      <c r="T7" s="24" t="str">
        <f t="shared" si="3"/>
        <v/>
      </c>
      <c r="U7" s="38" t="str">
        <f>IF(V7="同姓",女子!O34,"")&amp;"・"&amp;IF(W7="同姓",女子!O35,"")</f>
        <v>・</v>
      </c>
      <c r="V7" s="37">
        <f>女子!Q34</f>
        <v>0</v>
      </c>
      <c r="W7" s="37">
        <f>女子!Q35</f>
        <v>0</v>
      </c>
      <c r="Z7" s="36">
        <v>4</v>
      </c>
      <c r="AA7" s="22" t="s">
        <v>207</v>
      </c>
      <c r="AB7" s="24" t="s">
        <v>208</v>
      </c>
      <c r="AC7" s="22" t="s">
        <v>209</v>
      </c>
    </row>
    <row r="8" spans="1:29">
      <c r="A8" s="22">
        <v>4</v>
      </c>
      <c r="B8" s="25">
        <f>男子!H33</f>
        <v>0</v>
      </c>
      <c r="C8" s="24" t="str">
        <f t="shared" si="0"/>
        <v/>
      </c>
      <c r="D8" s="37" t="str">
        <f>IF(男子!K33="同姓",男子!I33,"")</f>
        <v/>
      </c>
      <c r="E8" s="37">
        <f>男子!K33</f>
        <v>0</v>
      </c>
      <c r="F8" s="22">
        <v>4</v>
      </c>
      <c r="G8" s="25" t="str">
        <f>男子!N36&amp;"・"&amp;男子!N37</f>
        <v>・</v>
      </c>
      <c r="H8" s="24" t="str">
        <f t="shared" si="1"/>
        <v/>
      </c>
      <c r="I8" s="38" t="str">
        <f>IF(J8="同姓",男子!O36,"")&amp;"・"&amp;IF(K8="同姓",男子!O37,"")</f>
        <v>・</v>
      </c>
      <c r="J8" s="37">
        <f>男子!Q36</f>
        <v>0</v>
      </c>
      <c r="K8" s="37">
        <f>男子!Q37</f>
        <v>0</v>
      </c>
      <c r="M8" s="22">
        <v>4</v>
      </c>
      <c r="N8" s="25">
        <f>女子!H33</f>
        <v>0</v>
      </c>
      <c r="O8" s="24" t="str">
        <f t="shared" si="2"/>
        <v/>
      </c>
      <c r="P8" s="37" t="str">
        <f>IF(女子!K33="同姓",女子!I33,"")</f>
        <v/>
      </c>
      <c r="Q8" s="37">
        <f>女子!K33</f>
        <v>0</v>
      </c>
      <c r="R8" s="22">
        <v>4</v>
      </c>
      <c r="S8" s="25" t="str">
        <f>女子!N36&amp;"・"&amp;女子!N37</f>
        <v>・</v>
      </c>
      <c r="T8" s="24" t="str">
        <f t="shared" si="3"/>
        <v/>
      </c>
      <c r="U8" s="38" t="str">
        <f>IF(V8="同姓",女子!O36,"")&amp;"・"&amp;IF(W8="同姓",女子!O37,"")</f>
        <v>・</v>
      </c>
      <c r="V8" s="37">
        <f>女子!Q36</f>
        <v>0</v>
      </c>
      <c r="W8" s="37">
        <f>女子!Q37</f>
        <v>0</v>
      </c>
      <c r="Z8" s="36">
        <v>5</v>
      </c>
      <c r="AA8" s="22" t="s">
        <v>73</v>
      </c>
      <c r="AB8" s="24" t="s">
        <v>74</v>
      </c>
      <c r="AC8" s="22" t="s">
        <v>175</v>
      </c>
    </row>
    <row r="9" spans="1:29">
      <c r="A9" s="22">
        <v>5</v>
      </c>
      <c r="B9" s="25">
        <f>男子!H34</f>
        <v>0</v>
      </c>
      <c r="C9" s="24" t="str">
        <f t="shared" si="0"/>
        <v/>
      </c>
      <c r="D9" s="37" t="str">
        <f>IF(男子!K34="同姓",男子!I34,"")</f>
        <v/>
      </c>
      <c r="E9" s="37">
        <f>男子!K34</f>
        <v>0</v>
      </c>
      <c r="F9" s="22">
        <v>5</v>
      </c>
      <c r="G9" s="25" t="str">
        <f>男子!N38&amp;"・"&amp;男子!N39</f>
        <v>・</v>
      </c>
      <c r="H9" s="24" t="str">
        <f t="shared" si="1"/>
        <v/>
      </c>
      <c r="I9" s="38" t="str">
        <f>IF(J9="同姓",男子!O38,"")&amp;"・"&amp;IF(K9="同姓",男子!O39,"")</f>
        <v>・</v>
      </c>
      <c r="J9" s="37">
        <f>男子!Q38</f>
        <v>0</v>
      </c>
      <c r="K9" s="37">
        <f>男子!Q39</f>
        <v>0</v>
      </c>
      <c r="M9" s="22">
        <v>5</v>
      </c>
      <c r="N9" s="25">
        <f>女子!H34</f>
        <v>0</v>
      </c>
      <c r="O9" s="24" t="str">
        <f t="shared" si="2"/>
        <v/>
      </c>
      <c r="P9" s="37" t="str">
        <f>IF(女子!K34="同姓",女子!I34,"")</f>
        <v/>
      </c>
      <c r="Q9" s="37">
        <f>女子!K34</f>
        <v>0</v>
      </c>
      <c r="R9" s="22">
        <v>5</v>
      </c>
      <c r="S9" s="25" t="str">
        <f>女子!N38&amp;"・"&amp;女子!N39</f>
        <v>・</v>
      </c>
      <c r="T9" s="24" t="str">
        <f t="shared" si="3"/>
        <v/>
      </c>
      <c r="U9" s="38" t="str">
        <f>IF(V9="同姓",女子!O38,"")&amp;"・"&amp;IF(W9="同姓",女子!O39,"")</f>
        <v>・</v>
      </c>
      <c r="V9" s="37">
        <f>女子!Q38</f>
        <v>0</v>
      </c>
      <c r="W9" s="37">
        <f>女子!Q39</f>
        <v>0</v>
      </c>
      <c r="Z9" s="36">
        <v>6</v>
      </c>
      <c r="AA9" s="22" t="s">
        <v>213</v>
      </c>
      <c r="AB9" s="24" t="s">
        <v>214</v>
      </c>
      <c r="AC9" s="22" t="s">
        <v>215</v>
      </c>
    </row>
    <row r="10" spans="1:29">
      <c r="A10" s="22">
        <v>6</v>
      </c>
      <c r="B10" s="25">
        <f>男子!H35</f>
        <v>0</v>
      </c>
      <c r="C10" s="24" t="str">
        <f t="shared" si="0"/>
        <v/>
      </c>
      <c r="D10" s="37" t="str">
        <f>IF(男子!K35="同姓",男子!I35,"")</f>
        <v/>
      </c>
      <c r="E10" s="37">
        <f>男子!K35</f>
        <v>0</v>
      </c>
      <c r="F10" s="22">
        <v>6</v>
      </c>
      <c r="G10" s="25" t="str">
        <f>男子!N40&amp;"・"&amp;男子!N41</f>
        <v>・</v>
      </c>
      <c r="H10" s="24" t="str">
        <f t="shared" si="1"/>
        <v/>
      </c>
      <c r="I10" s="38" t="str">
        <f>IF(J10="同姓",男子!O40,"")&amp;"・"&amp;IF(K10="同姓",男子!O41,"")</f>
        <v>・</v>
      </c>
      <c r="J10" s="37">
        <f>男子!Q40</f>
        <v>0</v>
      </c>
      <c r="K10" s="37">
        <f>男子!Q41</f>
        <v>0</v>
      </c>
      <c r="M10" s="22">
        <v>6</v>
      </c>
      <c r="N10" s="25">
        <f>女子!H35</f>
        <v>0</v>
      </c>
      <c r="O10" s="24" t="str">
        <f t="shared" si="2"/>
        <v/>
      </c>
      <c r="P10" s="37" t="str">
        <f>IF(女子!K35="同姓",女子!I35,"")</f>
        <v/>
      </c>
      <c r="Q10" s="37">
        <f>女子!K35</f>
        <v>0</v>
      </c>
      <c r="R10" s="22">
        <v>6</v>
      </c>
      <c r="S10" s="25" t="str">
        <f>女子!N40&amp;"・"&amp;女子!N41</f>
        <v>・</v>
      </c>
      <c r="T10" s="24" t="str">
        <f t="shared" si="3"/>
        <v/>
      </c>
      <c r="U10" s="38" t="str">
        <f>IF(V10="同姓",女子!O40,"")&amp;"・"&amp;IF(W10="同姓",女子!O41,"")</f>
        <v>・</v>
      </c>
      <c r="V10" s="37">
        <f>女子!Q40</f>
        <v>0</v>
      </c>
      <c r="W10" s="37">
        <f>女子!Q41</f>
        <v>0</v>
      </c>
      <c r="Z10" s="36">
        <v>7</v>
      </c>
      <c r="AA10" s="22" t="s">
        <v>75</v>
      </c>
      <c r="AB10" s="24" t="s">
        <v>76</v>
      </c>
      <c r="AC10" s="22" t="s">
        <v>176</v>
      </c>
    </row>
    <row r="11" spans="1:29">
      <c r="A11" s="22">
        <v>7</v>
      </c>
      <c r="B11" s="25">
        <f>男子!H36</f>
        <v>0</v>
      </c>
      <c r="C11" s="24" t="str">
        <f t="shared" si="0"/>
        <v/>
      </c>
      <c r="D11" s="37" t="str">
        <f>IF(男子!K36="同姓",男子!I36,"")</f>
        <v/>
      </c>
      <c r="E11" s="37">
        <f>男子!K36</f>
        <v>0</v>
      </c>
      <c r="F11" s="22">
        <v>7</v>
      </c>
      <c r="G11" s="25" t="str">
        <f>男子!N42&amp;"・"&amp;男子!N43</f>
        <v>・</v>
      </c>
      <c r="H11" s="24" t="str">
        <f t="shared" si="1"/>
        <v/>
      </c>
      <c r="I11" s="38" t="str">
        <f>IF(J11="同姓",男子!O42,"")&amp;"・"&amp;IF(K11="同姓",男子!O43,"")</f>
        <v>・</v>
      </c>
      <c r="J11" s="37">
        <f>男子!Q42</f>
        <v>0</v>
      </c>
      <c r="K11" s="37">
        <f>男子!Q43</f>
        <v>0</v>
      </c>
      <c r="M11" s="22">
        <v>7</v>
      </c>
      <c r="N11" s="25">
        <f>女子!H36</f>
        <v>0</v>
      </c>
      <c r="O11" s="24" t="str">
        <f t="shared" si="2"/>
        <v/>
      </c>
      <c r="P11" s="37" t="str">
        <f>IF(女子!K36="同姓",女子!I36,"")</f>
        <v/>
      </c>
      <c r="Q11" s="37">
        <f>女子!K36</f>
        <v>0</v>
      </c>
      <c r="R11" s="22">
        <v>7</v>
      </c>
      <c r="S11" s="25" t="str">
        <f>女子!N42&amp;"・"&amp;女子!N43</f>
        <v>・</v>
      </c>
      <c r="T11" s="24" t="str">
        <f t="shared" si="3"/>
        <v/>
      </c>
      <c r="U11" s="38" t="str">
        <f>IF(V11="同姓",女子!O42,"")&amp;"・"&amp;IF(W11="同姓",女子!O43,"")</f>
        <v>・</v>
      </c>
      <c r="V11" s="37">
        <f>女子!Q42</f>
        <v>0</v>
      </c>
      <c r="W11" s="37">
        <f>女子!Q43</f>
        <v>0</v>
      </c>
      <c r="Z11" s="36">
        <v>8</v>
      </c>
      <c r="AA11" s="22" t="s">
        <v>77</v>
      </c>
      <c r="AB11" s="24" t="s">
        <v>78</v>
      </c>
      <c r="AC11" s="22" t="s">
        <v>177</v>
      </c>
    </row>
    <row r="12" spans="1:29">
      <c r="A12" s="22">
        <v>8</v>
      </c>
      <c r="B12" s="25">
        <f>男子!H37</f>
        <v>0</v>
      </c>
      <c r="C12" s="24" t="str">
        <f t="shared" si="0"/>
        <v/>
      </c>
      <c r="D12" s="37" t="str">
        <f>IF(男子!K37="同姓",男子!I37,"")</f>
        <v/>
      </c>
      <c r="E12" s="37">
        <f>男子!K37</f>
        <v>0</v>
      </c>
      <c r="F12" s="22">
        <v>8</v>
      </c>
      <c r="G12" s="25" t="str">
        <f>男子!N44&amp;"・"&amp;男子!N45</f>
        <v>・</v>
      </c>
      <c r="H12" s="24" t="str">
        <f t="shared" si="1"/>
        <v/>
      </c>
      <c r="I12" s="38" t="str">
        <f>IF(J12="同姓",男子!O44,"")&amp;"・"&amp;IF(K12="同姓",男子!O45,"")</f>
        <v>・</v>
      </c>
      <c r="J12" s="37">
        <f>男子!Q44</f>
        <v>0</v>
      </c>
      <c r="K12" s="37">
        <f>男子!Q45</f>
        <v>0</v>
      </c>
      <c r="M12" s="22">
        <v>8</v>
      </c>
      <c r="N12" s="25">
        <f>女子!H37</f>
        <v>0</v>
      </c>
      <c r="O12" s="24" t="str">
        <f t="shared" si="2"/>
        <v/>
      </c>
      <c r="P12" s="37" t="str">
        <f>IF(女子!K37="同姓",女子!I37,"")</f>
        <v/>
      </c>
      <c r="Q12" s="37">
        <f>女子!K37</f>
        <v>0</v>
      </c>
      <c r="R12" s="22">
        <v>8</v>
      </c>
      <c r="S12" s="25" t="str">
        <f>女子!N44&amp;"・"&amp;女子!N45</f>
        <v>・</v>
      </c>
      <c r="T12" s="24" t="str">
        <f t="shared" si="3"/>
        <v/>
      </c>
      <c r="U12" s="38" t="str">
        <f>IF(V12="同姓",女子!O44,"")&amp;"・"&amp;IF(W12="同姓",女子!O45,"")</f>
        <v>・</v>
      </c>
      <c r="V12" s="37">
        <f>女子!Q44</f>
        <v>0</v>
      </c>
      <c r="W12" s="37">
        <f>女子!Q45</f>
        <v>0</v>
      </c>
      <c r="Z12" s="36">
        <v>9</v>
      </c>
      <c r="AA12" s="22" t="s">
        <v>79</v>
      </c>
      <c r="AB12" s="24" t="s">
        <v>80</v>
      </c>
      <c r="AC12" s="22" t="s">
        <v>178</v>
      </c>
    </row>
    <row r="13" spans="1:29">
      <c r="A13" s="22">
        <v>9</v>
      </c>
      <c r="B13" s="25">
        <f>男子!H38</f>
        <v>0</v>
      </c>
      <c r="C13" s="24" t="str">
        <f t="shared" si="0"/>
        <v/>
      </c>
      <c r="D13" s="37" t="str">
        <f>IF(男子!K38="同姓",男子!I38,"")</f>
        <v/>
      </c>
      <c r="E13" s="37">
        <f>男子!K38</f>
        <v>0</v>
      </c>
      <c r="F13" s="22">
        <v>9</v>
      </c>
      <c r="G13" s="25" t="str">
        <f>男子!N46&amp;"・"&amp;男子!N47</f>
        <v>・</v>
      </c>
      <c r="H13" s="24" t="str">
        <f t="shared" si="1"/>
        <v/>
      </c>
      <c r="I13" s="38" t="str">
        <f>IF(J13="同姓",男子!O46,"")&amp;"・"&amp;IF(K13="同姓",男子!O47,"")</f>
        <v>・</v>
      </c>
      <c r="J13" s="37">
        <f>男子!Q46</f>
        <v>0</v>
      </c>
      <c r="K13" s="37">
        <f>男子!Q47</f>
        <v>0</v>
      </c>
      <c r="M13" s="22">
        <v>9</v>
      </c>
      <c r="N13" s="25">
        <f>女子!H38</f>
        <v>0</v>
      </c>
      <c r="O13" s="24" t="str">
        <f t="shared" si="2"/>
        <v/>
      </c>
      <c r="P13" s="37" t="str">
        <f>IF(女子!K38="同姓",女子!I38,"")</f>
        <v/>
      </c>
      <c r="Q13" s="37">
        <f>女子!K38</f>
        <v>0</v>
      </c>
      <c r="R13" s="22">
        <v>9</v>
      </c>
      <c r="S13" s="25" t="str">
        <f>女子!N46&amp;"・"&amp;女子!N47</f>
        <v>・</v>
      </c>
      <c r="T13" s="24" t="str">
        <f t="shared" si="3"/>
        <v/>
      </c>
      <c r="U13" s="38" t="str">
        <f>IF(V13="同姓",女子!O46,"")&amp;"・"&amp;IF(W13="同姓",女子!O47,"")</f>
        <v>・</v>
      </c>
      <c r="V13" s="37">
        <f>女子!Q46</f>
        <v>0</v>
      </c>
      <c r="W13" s="37">
        <f>女子!Q47</f>
        <v>0</v>
      </c>
      <c r="Z13" s="36">
        <v>10</v>
      </c>
      <c r="AA13" s="22" t="s">
        <v>81</v>
      </c>
      <c r="AB13" s="24" t="s">
        <v>82</v>
      </c>
      <c r="AC13" s="22" t="s">
        <v>179</v>
      </c>
    </row>
    <row r="14" spans="1:29">
      <c r="A14" s="22">
        <v>10</v>
      </c>
      <c r="B14" s="25">
        <f>男子!H39</f>
        <v>0</v>
      </c>
      <c r="C14" s="24" t="str">
        <f t="shared" si="0"/>
        <v/>
      </c>
      <c r="D14" s="37" t="str">
        <f>IF(男子!K39="同姓",男子!I39,"")</f>
        <v/>
      </c>
      <c r="E14" s="37">
        <f>男子!K39</f>
        <v>0</v>
      </c>
      <c r="F14" s="22"/>
      <c r="G14" s="25" t="str">
        <f>男子!N48&amp;"・"&amp;男子!N49</f>
        <v>・</v>
      </c>
      <c r="H14" s="24" t="str">
        <f t="shared" si="1"/>
        <v/>
      </c>
      <c r="I14" s="38" t="str">
        <f>IF(J14="同姓",男子!O48,"")&amp;"・"&amp;IF(K14="同姓",男子!O49,"")</f>
        <v>・</v>
      </c>
      <c r="J14" s="37"/>
      <c r="K14" s="37"/>
      <c r="M14" s="22">
        <v>10</v>
      </c>
      <c r="N14" s="25">
        <f>女子!H39</f>
        <v>0</v>
      </c>
      <c r="O14" s="24" t="str">
        <f t="shared" si="2"/>
        <v/>
      </c>
      <c r="P14" s="37" t="str">
        <f>IF(女子!K39="同姓",女子!I39,"")</f>
        <v/>
      </c>
      <c r="Q14" s="37">
        <f>女子!K39</f>
        <v>0</v>
      </c>
      <c r="R14" s="22"/>
      <c r="S14" s="25" t="str">
        <f>女子!N48&amp;"・"&amp;女子!N49</f>
        <v>・</v>
      </c>
      <c r="T14" s="24" t="str">
        <f t="shared" si="3"/>
        <v/>
      </c>
      <c r="U14" s="38" t="str">
        <f>IF(V14="同姓",女子!O48,"")&amp;"・"&amp;IF(W14="同姓",女子!O49,"")</f>
        <v>・</v>
      </c>
      <c r="V14" s="37"/>
      <c r="W14" s="37"/>
      <c r="Z14" s="36">
        <v>11</v>
      </c>
      <c r="AA14" s="22" t="s">
        <v>83</v>
      </c>
      <c r="AB14" s="24" t="s">
        <v>84</v>
      </c>
      <c r="AC14" s="22" t="s">
        <v>180</v>
      </c>
    </row>
    <row r="15" spans="1:29">
      <c r="A15" s="22">
        <v>11</v>
      </c>
      <c r="B15" s="25">
        <f>男子!H40</f>
        <v>0</v>
      </c>
      <c r="C15" s="24" t="str">
        <f t="shared" si="0"/>
        <v/>
      </c>
      <c r="D15" s="37" t="str">
        <f>IF(男子!K40="同姓",男子!I40,"")</f>
        <v/>
      </c>
      <c r="E15" s="37">
        <f>男子!K40</f>
        <v>0</v>
      </c>
      <c r="F15" s="22"/>
      <c r="G15" s="25" t="str">
        <f>男子!N50&amp;"・"&amp;男子!N51</f>
        <v>・</v>
      </c>
      <c r="H15" s="24" t="str">
        <f t="shared" si="1"/>
        <v/>
      </c>
      <c r="I15" s="38" t="str">
        <f>IF(J15="同姓",男子!O50,"")&amp;"・"&amp;IF(K15="同姓",男子!O51,"")</f>
        <v>・</v>
      </c>
      <c r="J15" s="37"/>
      <c r="K15" s="37"/>
      <c r="M15" s="22">
        <v>11</v>
      </c>
      <c r="N15" s="25">
        <f>女子!H40</f>
        <v>0</v>
      </c>
      <c r="O15" s="24" t="str">
        <f t="shared" si="2"/>
        <v/>
      </c>
      <c r="P15" s="37" t="str">
        <f>IF(女子!K40="同姓",女子!I40,"")</f>
        <v/>
      </c>
      <c r="Q15" s="37">
        <f>女子!K40</f>
        <v>0</v>
      </c>
      <c r="R15" s="22"/>
      <c r="S15" s="25" t="str">
        <f>女子!N50&amp;"・"&amp;女子!N51</f>
        <v>・</v>
      </c>
      <c r="T15" s="24" t="str">
        <f t="shared" si="3"/>
        <v/>
      </c>
      <c r="U15" s="38" t="str">
        <f>IF(V15="同姓",女子!O50,"")&amp;"・"&amp;IF(W15="同姓",女子!O51,"")</f>
        <v>・</v>
      </c>
      <c r="V15" s="37"/>
      <c r="W15" s="37"/>
      <c r="Z15" s="36">
        <v>12</v>
      </c>
      <c r="AA15" s="22" t="s">
        <v>85</v>
      </c>
      <c r="AB15" s="24" t="s">
        <v>86</v>
      </c>
      <c r="AC15" s="22" t="s">
        <v>181</v>
      </c>
    </row>
    <row r="16" spans="1:29">
      <c r="A16" s="22">
        <v>12</v>
      </c>
      <c r="B16" s="25">
        <f>男子!H41</f>
        <v>0</v>
      </c>
      <c r="C16" s="24" t="str">
        <f t="shared" si="0"/>
        <v/>
      </c>
      <c r="D16" s="37" t="str">
        <f>IF(男子!K41="同姓",男子!I41,"")</f>
        <v/>
      </c>
      <c r="E16" s="37">
        <f>男子!K41</f>
        <v>0</v>
      </c>
      <c r="F16" s="22"/>
      <c r="G16" s="25" t="str">
        <f>男子!N52&amp;"・"&amp;男子!N53</f>
        <v>・</v>
      </c>
      <c r="H16" s="24" t="str">
        <f t="shared" si="1"/>
        <v/>
      </c>
      <c r="I16" s="38" t="str">
        <f>IF(J16="同姓",男子!O52,"")&amp;"・"&amp;IF(K16="同姓",男子!O53,"")</f>
        <v>・</v>
      </c>
      <c r="J16" s="37"/>
      <c r="K16" s="37"/>
      <c r="M16" s="22">
        <v>12</v>
      </c>
      <c r="N16" s="25">
        <f>女子!H41</f>
        <v>0</v>
      </c>
      <c r="O16" s="24" t="str">
        <f t="shared" si="2"/>
        <v/>
      </c>
      <c r="P16" s="37" t="str">
        <f>IF(女子!K41="同姓",女子!I41,"")</f>
        <v/>
      </c>
      <c r="Q16" s="37">
        <f>女子!K41</f>
        <v>0</v>
      </c>
      <c r="R16" s="22"/>
      <c r="S16" s="25" t="str">
        <f>女子!N52&amp;"・"&amp;女子!N53</f>
        <v>・</v>
      </c>
      <c r="T16" s="24" t="str">
        <f t="shared" si="3"/>
        <v/>
      </c>
      <c r="U16" s="38" t="str">
        <f>IF(V16="同姓",女子!O52,"")&amp;"・"&amp;IF(W16="同姓",女子!O53,"")</f>
        <v>・</v>
      </c>
      <c r="V16" s="37"/>
      <c r="W16" s="37"/>
      <c r="Z16" s="36">
        <v>13</v>
      </c>
      <c r="AA16" s="22" t="s">
        <v>87</v>
      </c>
      <c r="AB16" s="24" t="s">
        <v>88</v>
      </c>
      <c r="AC16" s="22" t="s">
        <v>182</v>
      </c>
    </row>
    <row r="17" spans="1:29">
      <c r="A17" s="22">
        <v>13</v>
      </c>
      <c r="B17" s="25">
        <f>男子!H42</f>
        <v>0</v>
      </c>
      <c r="C17" s="24" t="str">
        <f t="shared" si="0"/>
        <v/>
      </c>
      <c r="D17" s="37" t="str">
        <f>IF(男子!K42="同姓",男子!I42,"")</f>
        <v/>
      </c>
      <c r="E17" s="37">
        <f>男子!K42</f>
        <v>0</v>
      </c>
      <c r="F17" s="22"/>
      <c r="G17" s="25" t="str">
        <f>男子!N54&amp;"・"&amp;男子!N55</f>
        <v>・</v>
      </c>
      <c r="H17" s="36" t="str">
        <f t="shared" si="1"/>
        <v/>
      </c>
      <c r="I17" s="38" t="str">
        <f>IF(J17="同姓",男子!O54,"")&amp;"・"&amp;IF(K17="同姓",男子!O55,"")</f>
        <v>・</v>
      </c>
      <c r="M17" s="22">
        <v>13</v>
      </c>
      <c r="N17" s="25">
        <f>女子!H42</f>
        <v>0</v>
      </c>
      <c r="O17" s="24" t="str">
        <f t="shared" si="2"/>
        <v/>
      </c>
      <c r="P17" s="37" t="str">
        <f>IF(女子!K42="同姓",女子!I42,"")</f>
        <v/>
      </c>
      <c r="Q17" s="37">
        <f>女子!K42</f>
        <v>0</v>
      </c>
      <c r="S17" s="25" t="str">
        <f>女子!N54&amp;"・"&amp;女子!N55</f>
        <v>・</v>
      </c>
      <c r="T17" s="36" t="str">
        <f t="shared" si="3"/>
        <v/>
      </c>
      <c r="U17" s="38" t="str">
        <f>IF(V17="同姓",女子!O54,"")&amp;"・"&amp;IF(W17="同姓",女子!O55,"")</f>
        <v>・</v>
      </c>
      <c r="Z17" s="36">
        <v>14</v>
      </c>
      <c r="AA17" s="22" t="s">
        <v>89</v>
      </c>
      <c r="AB17" s="24" t="s">
        <v>90</v>
      </c>
      <c r="AC17" s="22" t="s">
        <v>183</v>
      </c>
    </row>
    <row r="18" spans="1:29">
      <c r="A18" s="22">
        <v>14</v>
      </c>
      <c r="B18" s="25">
        <f>男子!H43</f>
        <v>0</v>
      </c>
      <c r="C18" s="24" t="str">
        <f t="shared" si="0"/>
        <v/>
      </c>
      <c r="D18" s="37" t="str">
        <f>IF(男子!K43="同姓",男子!I43,"")</f>
        <v/>
      </c>
      <c r="E18" s="37">
        <f>男子!K43</f>
        <v>0</v>
      </c>
      <c r="F18" s="22"/>
      <c r="G18" s="25" t="str">
        <f>男子!N56&amp;"・"&amp;男子!N57</f>
        <v>・</v>
      </c>
      <c r="H18" s="36" t="str">
        <f t="shared" si="1"/>
        <v/>
      </c>
      <c r="I18" s="38" t="str">
        <f>IF(J18="同姓",男子!O56,"")&amp;"・"&amp;IF(K18="同姓",男子!O57,"")</f>
        <v>・</v>
      </c>
      <c r="M18" s="22">
        <v>14</v>
      </c>
      <c r="N18" s="25">
        <f>女子!H43</f>
        <v>0</v>
      </c>
      <c r="O18" s="24" t="str">
        <f t="shared" si="2"/>
        <v/>
      </c>
      <c r="P18" s="37" t="str">
        <f>IF(女子!K43="同姓",女子!I43,"")</f>
        <v/>
      </c>
      <c r="Q18" s="37">
        <f>女子!K43</f>
        <v>0</v>
      </c>
      <c r="S18" s="25" t="str">
        <f>女子!N56&amp;"・"&amp;女子!N57</f>
        <v>・</v>
      </c>
      <c r="T18" s="36" t="str">
        <f t="shared" si="3"/>
        <v/>
      </c>
      <c r="U18" s="38" t="str">
        <f>IF(V18="同姓",女子!O56,"")&amp;"・"&amp;IF(W18="同姓",女子!O57,"")</f>
        <v>・</v>
      </c>
      <c r="Z18" s="36">
        <v>15</v>
      </c>
      <c r="AA18" s="22" t="s">
        <v>91</v>
      </c>
      <c r="AB18" s="24" t="s">
        <v>92</v>
      </c>
      <c r="AC18" s="22" t="s">
        <v>184</v>
      </c>
    </row>
    <row r="19" spans="1:29">
      <c r="A19" s="22">
        <v>15</v>
      </c>
      <c r="B19" s="25">
        <f>男子!H44</f>
        <v>0</v>
      </c>
      <c r="C19" s="24" t="str">
        <f t="shared" si="0"/>
        <v/>
      </c>
      <c r="D19" s="37" t="str">
        <f>IF(男子!K44="同姓",男子!I44,"")</f>
        <v/>
      </c>
      <c r="E19" s="37">
        <f>男子!K44</f>
        <v>0</v>
      </c>
      <c r="F19" s="22"/>
      <c r="G19" s="25" t="str">
        <f>男子!N58&amp;"・"&amp;男子!N59</f>
        <v>・</v>
      </c>
      <c r="H19" s="24" t="str">
        <f t="shared" si="1"/>
        <v/>
      </c>
      <c r="I19" s="38" t="str">
        <f>IF(J19="同姓",男子!O58,"")&amp;"・"&amp;IF(K19="同姓",男子!O59,"")</f>
        <v>・</v>
      </c>
      <c r="M19" s="22">
        <v>15</v>
      </c>
      <c r="N19" s="25">
        <f>女子!H44</f>
        <v>0</v>
      </c>
      <c r="O19" s="24" t="str">
        <f t="shared" si="2"/>
        <v/>
      </c>
      <c r="P19" s="37" t="str">
        <f>IF(女子!K44="同姓",女子!I44,"")</f>
        <v/>
      </c>
      <c r="Q19" s="37">
        <f>女子!K44</f>
        <v>0</v>
      </c>
      <c r="S19" s="25" t="str">
        <f>女子!N58&amp;"・"&amp;女子!N59</f>
        <v>・</v>
      </c>
      <c r="T19" s="36" t="str">
        <f t="shared" si="3"/>
        <v/>
      </c>
      <c r="U19" s="38" t="str">
        <f>IF(V19="同姓",女子!O58,"")&amp;"・"&amp;IF(W19="同姓",女子!O59,"")</f>
        <v>・</v>
      </c>
      <c r="Z19" s="36">
        <v>16</v>
      </c>
      <c r="AA19" s="22" t="s">
        <v>93</v>
      </c>
      <c r="AB19" s="24" t="s">
        <v>94</v>
      </c>
      <c r="AC19" s="22" t="s">
        <v>185</v>
      </c>
    </row>
    <row r="20" spans="1:29">
      <c r="A20" s="22">
        <v>16</v>
      </c>
      <c r="B20" s="25">
        <f>男子!H45</f>
        <v>0</v>
      </c>
      <c r="C20" s="24" t="str">
        <f t="shared" si="0"/>
        <v/>
      </c>
      <c r="D20" s="37" t="str">
        <f>IF(男子!K45="同姓",男子!I45,"")</f>
        <v/>
      </c>
      <c r="E20" s="37">
        <f>男子!K45</f>
        <v>0</v>
      </c>
      <c r="F20" s="22"/>
      <c r="G20" s="25" t="str">
        <f>男子!N60&amp;"・"&amp;男子!N61</f>
        <v>・</v>
      </c>
      <c r="H20" s="24" t="str">
        <f t="shared" si="1"/>
        <v/>
      </c>
      <c r="I20" s="38" t="str">
        <f>IF(J20="同姓",男子!O60,"")&amp;"・"&amp;IF(K20="同姓",男子!O61,"")</f>
        <v>・</v>
      </c>
      <c r="M20" s="22">
        <v>16</v>
      </c>
      <c r="N20" s="25">
        <f>女子!H45</f>
        <v>0</v>
      </c>
      <c r="O20" s="24" t="str">
        <f t="shared" si="2"/>
        <v/>
      </c>
      <c r="P20" s="37" t="str">
        <f>IF(女子!K45="同姓",女子!I45,"")</f>
        <v/>
      </c>
      <c r="Q20" s="37">
        <f>女子!K45</f>
        <v>0</v>
      </c>
      <c r="S20" s="25" t="str">
        <f>女子!N60&amp;"・"&amp;女子!N61</f>
        <v>・</v>
      </c>
      <c r="T20" s="36" t="str">
        <f t="shared" si="3"/>
        <v/>
      </c>
      <c r="U20" s="38" t="str">
        <f>IF(V20="同姓",女子!O60,"")&amp;"・"&amp;IF(W20="同姓",女子!O61,"")</f>
        <v>・</v>
      </c>
      <c r="Z20" s="36">
        <v>17</v>
      </c>
      <c r="AA20" s="22" t="s">
        <v>95</v>
      </c>
      <c r="AB20" s="24" t="s">
        <v>96</v>
      </c>
      <c r="AC20" s="22" t="s">
        <v>186</v>
      </c>
    </row>
    <row r="21" spans="1:29">
      <c r="A21" s="22">
        <v>17</v>
      </c>
      <c r="B21" s="25">
        <f>男子!H46</f>
        <v>0</v>
      </c>
      <c r="C21" s="24" t="str">
        <f t="shared" si="0"/>
        <v/>
      </c>
      <c r="D21" s="37" t="str">
        <f>IF(男子!K46="同姓",男子!I46,"")</f>
        <v/>
      </c>
      <c r="E21" s="37">
        <f>男子!K46</f>
        <v>0</v>
      </c>
      <c r="F21" s="22"/>
      <c r="G21" s="25" t="str">
        <f>男子!N62&amp;"・"&amp;男子!N63</f>
        <v>・</v>
      </c>
      <c r="H21" s="24" t="str">
        <f t="shared" si="1"/>
        <v/>
      </c>
      <c r="I21" s="38" t="str">
        <f>IF(J21="同姓",男子!O62,"")&amp;"・"&amp;IF(K21="同姓",男子!O63,"")</f>
        <v>・</v>
      </c>
      <c r="M21" s="22">
        <v>17</v>
      </c>
      <c r="N21" s="25">
        <f>女子!H46</f>
        <v>0</v>
      </c>
      <c r="O21" s="24" t="str">
        <f t="shared" si="2"/>
        <v/>
      </c>
      <c r="P21" s="37" t="str">
        <f>IF(女子!K46="同姓",女子!I46,"")</f>
        <v/>
      </c>
      <c r="Q21" s="37">
        <f>女子!K46</f>
        <v>0</v>
      </c>
      <c r="S21" s="25" t="str">
        <f>女子!N62&amp;"・"&amp;女子!N63</f>
        <v>・</v>
      </c>
      <c r="T21" s="36" t="str">
        <f t="shared" si="3"/>
        <v/>
      </c>
      <c r="U21" s="38" t="str">
        <f>IF(V21="同姓",女子!O62,"")&amp;"・"&amp;IF(W21="同姓",女子!O63,"")</f>
        <v>・</v>
      </c>
      <c r="Z21" s="36">
        <v>18</v>
      </c>
      <c r="AA21" s="22" t="s">
        <v>97</v>
      </c>
      <c r="AB21" s="24" t="s">
        <v>98</v>
      </c>
      <c r="AC21" s="22" t="s">
        <v>187</v>
      </c>
    </row>
    <row r="22" spans="1:29">
      <c r="A22" s="22">
        <v>18</v>
      </c>
      <c r="B22" s="25">
        <f>男子!H47</f>
        <v>0</v>
      </c>
      <c r="C22" s="24" t="str">
        <f t="shared" si="0"/>
        <v/>
      </c>
      <c r="D22" s="37" t="str">
        <f>IF(男子!K47="同姓",男子!I47,"")</f>
        <v/>
      </c>
      <c r="E22" s="37">
        <f>男子!K47</f>
        <v>0</v>
      </c>
      <c r="G22" s="25" t="str">
        <f>男子!N64&amp;"・"&amp;男子!N65</f>
        <v>・</v>
      </c>
      <c r="H22" s="36" t="str">
        <f t="shared" si="1"/>
        <v/>
      </c>
      <c r="I22" s="38" t="str">
        <f>IF(J22="同姓",男子!O64,"")&amp;"・"&amp;IF(K22="同姓",男子!O65,"")</f>
        <v>・</v>
      </c>
      <c r="M22" s="22">
        <v>18</v>
      </c>
      <c r="N22" s="25">
        <f>女子!H47</f>
        <v>0</v>
      </c>
      <c r="O22" s="24" t="str">
        <f t="shared" si="2"/>
        <v/>
      </c>
      <c r="P22" s="37" t="str">
        <f>IF(女子!K47="同姓",女子!I47,"")</f>
        <v/>
      </c>
      <c r="Q22" s="37">
        <f>女子!K47</f>
        <v>0</v>
      </c>
      <c r="S22" s="25" t="str">
        <f>女子!N64&amp;"・"&amp;女子!N65</f>
        <v>・</v>
      </c>
      <c r="T22" s="36" t="str">
        <f t="shared" si="3"/>
        <v/>
      </c>
      <c r="U22" s="38" t="str">
        <f>IF(V22="同姓",女子!O64,"")&amp;"・"&amp;IF(W22="同姓",女子!O65,"")</f>
        <v>・</v>
      </c>
      <c r="Z22" s="36">
        <v>19</v>
      </c>
      <c r="AA22" s="22" t="s">
        <v>99</v>
      </c>
      <c r="AB22" s="24" t="s">
        <v>100</v>
      </c>
      <c r="AC22" s="22" t="s">
        <v>188</v>
      </c>
    </row>
    <row r="23" spans="1:29">
      <c r="G23" s="217"/>
      <c r="Z23" s="36">
        <v>20</v>
      </c>
      <c r="AA23" s="22" t="s">
        <v>101</v>
      </c>
      <c r="AB23" s="24" t="s">
        <v>102</v>
      </c>
      <c r="AC23" s="22" t="s">
        <v>189</v>
      </c>
    </row>
    <row r="24" spans="1:29">
      <c r="G24" s="217"/>
      <c r="Z24" s="36">
        <v>21</v>
      </c>
      <c r="AA24" s="22" t="s">
        <v>103</v>
      </c>
      <c r="AB24" s="24" t="s">
        <v>104</v>
      </c>
      <c r="AC24" s="22" t="s">
        <v>190</v>
      </c>
    </row>
    <row r="25" spans="1:29">
      <c r="G25" s="217"/>
      <c r="Z25" s="36">
        <v>22</v>
      </c>
      <c r="AA25" s="22" t="s">
        <v>105</v>
      </c>
      <c r="AB25" s="24" t="s">
        <v>106</v>
      </c>
      <c r="AC25" s="22" t="s">
        <v>191</v>
      </c>
    </row>
    <row r="26" spans="1:29">
      <c r="G26" s="217"/>
      <c r="Z26" s="36">
        <v>23</v>
      </c>
      <c r="AA26" s="22" t="s">
        <v>107</v>
      </c>
      <c r="AB26" s="24" t="s">
        <v>108</v>
      </c>
      <c r="AC26" s="22" t="s">
        <v>192</v>
      </c>
    </row>
    <row r="27" spans="1:29">
      <c r="Z27" s="36">
        <v>24</v>
      </c>
      <c r="AA27" s="22" t="s">
        <v>109</v>
      </c>
      <c r="AB27" s="24" t="s">
        <v>110</v>
      </c>
      <c r="AC27" s="22" t="s">
        <v>193</v>
      </c>
    </row>
    <row r="28" spans="1:29">
      <c r="Z28" s="36">
        <v>25</v>
      </c>
      <c r="AA28" s="22" t="s">
        <v>111</v>
      </c>
      <c r="AB28" s="24" t="s">
        <v>112</v>
      </c>
      <c r="AC28" s="22" t="s">
        <v>194</v>
      </c>
    </row>
    <row r="29" spans="1:29">
      <c r="Z29" s="36">
        <v>26</v>
      </c>
      <c r="AA29" s="22" t="s">
        <v>113</v>
      </c>
      <c r="AB29" s="24" t="s">
        <v>114</v>
      </c>
      <c r="AC29" s="22" t="s">
        <v>195</v>
      </c>
    </row>
    <row r="30" spans="1:29">
      <c r="Z30" s="36">
        <v>27</v>
      </c>
      <c r="AA30" s="22" t="s">
        <v>115</v>
      </c>
      <c r="AB30" s="24" t="s">
        <v>116</v>
      </c>
      <c r="AC30" s="22" t="s">
        <v>196</v>
      </c>
    </row>
    <row r="31" spans="1:29">
      <c r="Z31" s="36">
        <v>28</v>
      </c>
      <c r="AA31" s="22" t="s">
        <v>216</v>
      </c>
      <c r="AB31" s="24" t="s">
        <v>217</v>
      </c>
      <c r="AC31" s="22" t="s">
        <v>216</v>
      </c>
    </row>
    <row r="32" spans="1:29">
      <c r="Z32" s="36">
        <v>29</v>
      </c>
      <c r="AA32" s="22" t="s">
        <v>117</v>
      </c>
      <c r="AB32" s="24" t="s">
        <v>118</v>
      </c>
      <c r="AC32" s="22" t="s">
        <v>197</v>
      </c>
    </row>
    <row r="33" spans="26:29">
      <c r="Z33" s="36">
        <v>30</v>
      </c>
      <c r="AA33" s="22" t="s">
        <v>218</v>
      </c>
      <c r="AB33" s="24" t="s">
        <v>219</v>
      </c>
      <c r="AC33" s="22" t="s">
        <v>220</v>
      </c>
    </row>
    <row r="34" spans="26:29">
      <c r="Z34" s="36">
        <v>31</v>
      </c>
      <c r="AA34" s="22" t="s">
        <v>221</v>
      </c>
      <c r="AB34" s="24" t="s">
        <v>222</v>
      </c>
      <c r="AC34" s="22" t="s">
        <v>223</v>
      </c>
    </row>
    <row r="35" spans="26:29">
      <c r="Z35" s="36">
        <v>32</v>
      </c>
      <c r="AA35" s="22" t="s">
        <v>224</v>
      </c>
      <c r="AB35" s="24" t="s">
        <v>225</v>
      </c>
      <c r="AC35" s="22" t="s">
        <v>226</v>
      </c>
    </row>
    <row r="36" spans="26:29">
      <c r="Z36" s="36">
        <v>33</v>
      </c>
      <c r="AA36" s="22" t="s">
        <v>119</v>
      </c>
      <c r="AB36" s="24" t="s">
        <v>120</v>
      </c>
      <c r="AC36" s="22" t="s">
        <v>198</v>
      </c>
    </row>
    <row r="37" spans="26:29">
      <c r="Z37" s="36">
        <v>34</v>
      </c>
      <c r="AA37" s="22" t="s">
        <v>121</v>
      </c>
      <c r="AB37" s="24" t="s">
        <v>122</v>
      </c>
      <c r="AC37" s="22" t="s">
        <v>199</v>
      </c>
    </row>
    <row r="38" spans="26:29">
      <c r="Z38" s="36">
        <v>35</v>
      </c>
      <c r="AA38" s="22" t="s">
        <v>123</v>
      </c>
      <c r="AB38" s="24" t="s">
        <v>124</v>
      </c>
      <c r="AC38" s="22" t="s">
        <v>200</v>
      </c>
    </row>
    <row r="39" spans="26:29">
      <c r="Z39" s="36">
        <v>36</v>
      </c>
      <c r="AA39" s="22" t="s">
        <v>125</v>
      </c>
      <c r="AB39" s="24" t="s">
        <v>126</v>
      </c>
      <c r="AC39" s="22" t="s">
        <v>201</v>
      </c>
    </row>
    <row r="40" spans="26:29">
      <c r="Z40" s="36">
        <v>37</v>
      </c>
      <c r="AA40" s="22" t="s">
        <v>227</v>
      </c>
      <c r="AB40" s="24" t="s">
        <v>229</v>
      </c>
      <c r="AC40" s="22" t="s">
        <v>228</v>
      </c>
    </row>
    <row r="41" spans="26:29">
      <c r="Z41" s="36">
        <v>38</v>
      </c>
      <c r="AA41" s="22" t="s">
        <v>127</v>
      </c>
      <c r="AB41" s="24" t="s">
        <v>128</v>
      </c>
      <c r="AC41" s="22" t="s">
        <v>202</v>
      </c>
    </row>
    <row r="42" spans="26:29">
      <c r="Z42" s="36">
        <v>39</v>
      </c>
      <c r="AA42" s="22" t="s">
        <v>129</v>
      </c>
      <c r="AB42" s="24" t="s">
        <v>130</v>
      </c>
      <c r="AC42" s="22" t="s">
        <v>203</v>
      </c>
    </row>
    <row r="43" spans="26:29">
      <c r="Z43" s="36">
        <v>40</v>
      </c>
      <c r="AA43" s="22" t="s">
        <v>230</v>
      </c>
      <c r="AB43" s="24" t="s">
        <v>231</v>
      </c>
      <c r="AC43" s="22" t="s">
        <v>232</v>
      </c>
    </row>
    <row r="44" spans="26:29">
      <c r="Z44" s="36">
        <v>41</v>
      </c>
      <c r="AA44" s="22" t="s">
        <v>233</v>
      </c>
      <c r="AB44" s="24" t="s">
        <v>234</v>
      </c>
      <c r="AC44" s="22" t="s">
        <v>235</v>
      </c>
    </row>
    <row r="45" spans="26:29">
      <c r="Z45" s="36">
        <v>42</v>
      </c>
      <c r="AA45" s="22" t="s">
        <v>236</v>
      </c>
      <c r="AB45" s="24" t="s">
        <v>237</v>
      </c>
      <c r="AC45" s="22" t="s">
        <v>241</v>
      </c>
    </row>
    <row r="46" spans="26:29">
      <c r="Z46" s="36">
        <v>43</v>
      </c>
      <c r="AA46" s="22" t="s">
        <v>238</v>
      </c>
      <c r="AB46" s="24" t="s">
        <v>239</v>
      </c>
      <c r="AC46" s="22" t="s">
        <v>240</v>
      </c>
    </row>
    <row r="47" spans="26:29">
      <c r="Z47" s="36">
        <v>44</v>
      </c>
      <c r="AA47" s="22" t="s">
        <v>252</v>
      </c>
      <c r="AB47" s="24" t="s">
        <v>255</v>
      </c>
      <c r="AC47" s="22" t="s">
        <v>252</v>
      </c>
    </row>
    <row r="48" spans="26:29">
      <c r="Z48" s="36">
        <v>45</v>
      </c>
      <c r="AA48" s="22" t="s">
        <v>253</v>
      </c>
      <c r="AB48" s="24" t="s">
        <v>254</v>
      </c>
      <c r="AC48" s="22" t="s">
        <v>253</v>
      </c>
    </row>
    <row r="49" spans="26:29">
      <c r="Z49" s="36">
        <v>47</v>
      </c>
      <c r="AA49" s="22" t="s">
        <v>131</v>
      </c>
      <c r="AB49" s="24" t="s">
        <v>132</v>
      </c>
      <c r="AC49" s="22" t="s">
        <v>204</v>
      </c>
    </row>
    <row r="50" spans="26:29">
      <c r="Z50" s="36">
        <v>48</v>
      </c>
      <c r="AA50" s="22" t="s">
        <v>133</v>
      </c>
      <c r="AB50" s="24" t="s">
        <v>134</v>
      </c>
      <c r="AC50" s="22" t="s">
        <v>205</v>
      </c>
    </row>
  </sheetData>
  <sheetProtection selectLockedCells="1"/>
  <mergeCells count="3">
    <mergeCell ref="J4:K4"/>
    <mergeCell ref="V4:W4"/>
    <mergeCell ref="H1:I1"/>
  </mergeCells>
  <phoneticPr fontId="2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2</vt:i4>
      </vt:variant>
    </vt:vector>
  </HeadingPairs>
  <TitlesOfParts>
    <vt:vector size="6" baseType="lpstr">
      <vt:lpstr>男子</vt:lpstr>
      <vt:lpstr>女子</vt:lpstr>
      <vt:lpstr>ﾌﾟﾛｸﾞﾗﾑ用</vt:lpstr>
      <vt:lpstr>抽選作業用</vt:lpstr>
      <vt:lpstr>女子!Print_Area</vt:lpstr>
      <vt:lpstr>男子!Print_Area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高体連バドミントン専門部</dc:creator>
  <cp:lastModifiedBy>香川県高体連</cp:lastModifiedBy>
  <cp:lastPrinted>2021-08-04T06:29:53Z</cp:lastPrinted>
  <dcterms:created xsi:type="dcterms:W3CDTF">2005-03-22T04:18:41Z</dcterms:created>
  <dcterms:modified xsi:type="dcterms:W3CDTF">2021-08-05T00:33:35Z</dcterms:modified>
</cp:coreProperties>
</file>