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6\"/>
    </mc:Choice>
  </mc:AlternateContent>
  <xr:revisionPtr revIDLastSave="0" documentId="8_{7D0AE305-B1C7-4F1E-844A-0215FF22E1A9}" xr6:coauthVersionLast="47" xr6:coauthVersionMax="47" xr10:uidLastSave="{00000000-0000-0000-0000-000000000000}"/>
  <bookViews>
    <workbookView xWindow="-108" yWindow="-108" windowWidth="23256" windowHeight="12456" xr2:uid="{0B19384F-2648-4624-9D37-A0FA07AF1BF2}"/>
  </bookViews>
  <sheets>
    <sheet name="男子リーグ" sheetId="3" r:id="rId1"/>
    <sheet name="女子リーグ" sheetId="4" r:id="rId2"/>
  </sheets>
  <definedNames>
    <definedName name="Excel_BuiltIn_Print_Area_1">#REF!</definedName>
    <definedName name="Excel_BuiltIn_Print_Area_3">#REF!</definedName>
    <definedName name="_xlnm.Print_Area" localSheetId="1">女子リーグ!$B$1:$BC$70</definedName>
    <definedName name="_xlnm.Print_Area" localSheetId="0">男子リーグ!$C$1:$AU$60</definedName>
  </definedNames>
  <calcPr calcId="181029" calcMode="manual"/>
</workbook>
</file>

<file path=xl/calcChain.xml><?xml version="1.0" encoding="utf-8"?>
<calcChain xmlns="http://schemas.openxmlformats.org/spreadsheetml/2006/main">
  <c r="AD37" i="3" l="1"/>
  <c r="AD38" i="3"/>
  <c r="AD39" i="3"/>
  <c r="AQ41" i="4"/>
  <c r="AO41" i="4"/>
  <c r="AL41" i="4"/>
  <c r="AJ41" i="4"/>
  <c r="AQ40" i="4"/>
  <c r="AO40" i="4"/>
  <c r="AL40" i="4"/>
  <c r="AJ40" i="4"/>
  <c r="AQ39" i="4"/>
  <c r="AO39" i="4"/>
  <c r="AL39" i="4"/>
  <c r="AJ39" i="4"/>
  <c r="AQ38" i="4"/>
  <c r="AO38" i="4"/>
  <c r="AL38" i="4"/>
  <c r="AJ38" i="4"/>
  <c r="AS37" i="4"/>
  <c r="AQ37" i="4"/>
  <c r="AO37" i="4"/>
  <c r="AL37" i="4"/>
  <c r="AJ37" i="4"/>
  <c r="AL36" i="4"/>
  <c r="AJ36" i="4"/>
  <c r="AL35" i="4"/>
  <c r="AJ35" i="4"/>
  <c r="AL34" i="4"/>
  <c r="AJ34" i="4"/>
  <c r="AS33" i="4"/>
  <c r="AW33" i="4"/>
  <c r="AS32" i="4" s="1"/>
  <c r="AN37" i="4" s="1"/>
  <c r="AY37" i="4" s="1"/>
  <c r="AL33" i="4"/>
  <c r="AJ33" i="4"/>
  <c r="AN32" i="4"/>
  <c r="AL32" i="4"/>
  <c r="AJ32" i="4"/>
  <c r="AS28" i="4"/>
  <c r="AW28" i="4"/>
  <c r="AS27" i="4"/>
  <c r="AI37" i="4" s="1"/>
  <c r="AN28" i="4"/>
  <c r="AI27" i="4"/>
  <c r="AS26" i="4"/>
  <c r="AN26" i="4"/>
  <c r="AI26" i="4"/>
  <c r="AQ22" i="4"/>
  <c r="AO22" i="4"/>
  <c r="AL22" i="4"/>
  <c r="AJ22" i="4"/>
  <c r="AQ21" i="4"/>
  <c r="AO21" i="4"/>
  <c r="AL21" i="4"/>
  <c r="AJ21" i="4"/>
  <c r="AQ20" i="4"/>
  <c r="AO20" i="4"/>
  <c r="AL20" i="4"/>
  <c r="AJ20" i="4"/>
  <c r="AQ19" i="4"/>
  <c r="AO19" i="4"/>
  <c r="AL19" i="4"/>
  <c r="AJ19" i="4"/>
  <c r="AS18" i="4"/>
  <c r="AQ18" i="4"/>
  <c r="AO18" i="4"/>
  <c r="AL18" i="4"/>
  <c r="AJ18" i="4"/>
  <c r="AL17" i="4"/>
  <c r="AJ17" i="4"/>
  <c r="AL16" i="4"/>
  <c r="AJ16" i="4"/>
  <c r="AL15" i="4"/>
  <c r="AJ15" i="4"/>
  <c r="AS14" i="4"/>
  <c r="AW14" i="4" s="1"/>
  <c r="AL14" i="4"/>
  <c r="AJ14" i="4"/>
  <c r="AN13" i="4"/>
  <c r="AL13" i="4"/>
  <c r="AJ13" i="4"/>
  <c r="AS9" i="4"/>
  <c r="AW9" i="4"/>
  <c r="AN9" i="4"/>
  <c r="AI8" i="4"/>
  <c r="AS7" i="4"/>
  <c r="AN7" i="4"/>
  <c r="AI7" i="4"/>
  <c r="AK41" i="3"/>
  <c r="AI41" i="3"/>
  <c r="AF41" i="3"/>
  <c r="AD41" i="3"/>
  <c r="AK40" i="3"/>
  <c r="AI40" i="3"/>
  <c r="AF40" i="3"/>
  <c r="AD40" i="3"/>
  <c r="AK39" i="3"/>
  <c r="AI39" i="3"/>
  <c r="AF39" i="3"/>
  <c r="AK38" i="3"/>
  <c r="AI38" i="3"/>
  <c r="AF38" i="3"/>
  <c r="AM37" i="3"/>
  <c r="AK37" i="3"/>
  <c r="AI37" i="3"/>
  <c r="AF37" i="3"/>
  <c r="AF36" i="3"/>
  <c r="AD36" i="3"/>
  <c r="AF35" i="3"/>
  <c r="AD35" i="3"/>
  <c r="AF34" i="3"/>
  <c r="AD34" i="3"/>
  <c r="AM33" i="3"/>
  <c r="AF33" i="3"/>
  <c r="AD33" i="3"/>
  <c r="AH32" i="3"/>
  <c r="AF32" i="3"/>
  <c r="AD32" i="3"/>
  <c r="AM28" i="3"/>
  <c r="AQ28" i="3" s="1"/>
  <c r="AH28" i="3"/>
  <c r="AC27" i="3"/>
  <c r="AM26" i="3"/>
  <c r="AH26" i="3"/>
  <c r="AC26" i="3"/>
  <c r="AK22" i="3"/>
  <c r="AI22" i="3"/>
  <c r="AF22" i="3"/>
  <c r="AD22" i="3"/>
  <c r="AK21" i="3"/>
  <c r="AI21" i="3"/>
  <c r="AF21" i="3"/>
  <c r="AD21" i="3"/>
  <c r="AK20" i="3"/>
  <c r="AI20" i="3"/>
  <c r="AF20" i="3"/>
  <c r="AD20" i="3"/>
  <c r="AK19" i="3"/>
  <c r="AI19" i="3"/>
  <c r="AF19" i="3"/>
  <c r="AD19" i="3"/>
  <c r="AM18" i="3"/>
  <c r="AK18" i="3"/>
  <c r="AI18" i="3"/>
  <c r="AF18" i="3"/>
  <c r="AD18" i="3"/>
  <c r="AF17" i="3"/>
  <c r="AD17" i="3"/>
  <c r="AF16" i="3"/>
  <c r="AD16" i="3"/>
  <c r="AF15" i="3"/>
  <c r="AD15" i="3"/>
  <c r="AM14" i="3"/>
  <c r="AQ14" i="3" s="1"/>
  <c r="AF14" i="3"/>
  <c r="AD14" i="3"/>
  <c r="AH13" i="3"/>
  <c r="AF13" i="3"/>
  <c r="AD13" i="3"/>
  <c r="AM9" i="3"/>
  <c r="AC19" i="3" s="1"/>
  <c r="AG19" i="3" s="1"/>
  <c r="AQ9" i="3"/>
  <c r="AM8" i="3" s="1"/>
  <c r="AC18" i="3" s="1"/>
  <c r="AH9" i="3"/>
  <c r="AC8" i="3"/>
  <c r="AM7" i="3"/>
  <c r="AH7" i="3"/>
  <c r="AC7" i="3"/>
  <c r="F66" i="4"/>
  <c r="R70" i="4"/>
  <c r="P70" i="4"/>
  <c r="M70" i="4"/>
  <c r="K70" i="4"/>
  <c r="H70" i="4"/>
  <c r="F70" i="4"/>
  <c r="R69" i="4"/>
  <c r="P69" i="4"/>
  <c r="M69" i="4"/>
  <c r="K69" i="4"/>
  <c r="H69" i="4"/>
  <c r="F69" i="4"/>
  <c r="R68" i="4"/>
  <c r="P68" i="4"/>
  <c r="M68" i="4"/>
  <c r="K68" i="4"/>
  <c r="H68" i="4"/>
  <c r="F68" i="4"/>
  <c r="R67" i="4"/>
  <c r="P67" i="4"/>
  <c r="M67" i="4"/>
  <c r="K67" i="4"/>
  <c r="H67" i="4"/>
  <c r="F67" i="4"/>
  <c r="T66" i="4"/>
  <c r="R66" i="4"/>
  <c r="P66" i="4"/>
  <c r="M66" i="4"/>
  <c r="K66" i="4"/>
  <c r="H66" i="4"/>
  <c r="M65" i="4"/>
  <c r="K65" i="4"/>
  <c r="H65" i="4"/>
  <c r="F65" i="4"/>
  <c r="M64" i="4"/>
  <c r="K64" i="4"/>
  <c r="H64" i="4"/>
  <c r="F64" i="4"/>
  <c r="M63" i="4"/>
  <c r="K63" i="4"/>
  <c r="H63" i="4"/>
  <c r="F63" i="4"/>
  <c r="T62" i="4"/>
  <c r="X62" i="4" s="1"/>
  <c r="M62" i="4"/>
  <c r="K62" i="4"/>
  <c r="H62" i="4"/>
  <c r="F62" i="4"/>
  <c r="O61" i="4"/>
  <c r="M61" i="4"/>
  <c r="K61" i="4"/>
  <c r="H61" i="4"/>
  <c r="F61" i="4"/>
  <c r="H60" i="4"/>
  <c r="F60" i="4"/>
  <c r="H59" i="4"/>
  <c r="F59" i="4"/>
  <c r="H58" i="4"/>
  <c r="F58" i="4"/>
  <c r="T57" i="4"/>
  <c r="X57" i="4" s="1"/>
  <c r="T56" i="4" s="1"/>
  <c r="J66" i="4" s="1"/>
  <c r="O57" i="4"/>
  <c r="O56" i="4" s="1"/>
  <c r="J61" i="4" s="1"/>
  <c r="H57" i="4"/>
  <c r="F57" i="4"/>
  <c r="J56" i="4"/>
  <c r="H56" i="4"/>
  <c r="F56" i="4"/>
  <c r="T52" i="4"/>
  <c r="O52" i="4"/>
  <c r="S52" i="4" s="1"/>
  <c r="J52" i="4"/>
  <c r="N52" i="4"/>
  <c r="E51" i="4"/>
  <c r="T50" i="4"/>
  <c r="O50" i="4"/>
  <c r="J50" i="4"/>
  <c r="E50" i="4"/>
  <c r="R46" i="4"/>
  <c r="P46" i="4"/>
  <c r="M46" i="4"/>
  <c r="K46" i="4"/>
  <c r="H46" i="4"/>
  <c r="F46" i="4"/>
  <c r="R45" i="4"/>
  <c r="P45" i="4"/>
  <c r="M45" i="4"/>
  <c r="K45" i="4"/>
  <c r="H45" i="4"/>
  <c r="F45" i="4"/>
  <c r="R44" i="4"/>
  <c r="P44" i="4"/>
  <c r="M44" i="4"/>
  <c r="K44" i="4"/>
  <c r="H44" i="4"/>
  <c r="F44" i="4"/>
  <c r="R43" i="4"/>
  <c r="P43" i="4"/>
  <c r="M43" i="4"/>
  <c r="K43" i="4"/>
  <c r="H43" i="4"/>
  <c r="F43" i="4"/>
  <c r="T42" i="4"/>
  <c r="R42" i="4"/>
  <c r="P42" i="4"/>
  <c r="M42" i="4"/>
  <c r="K42" i="4"/>
  <c r="H42" i="4"/>
  <c r="F42" i="4"/>
  <c r="M41" i="4"/>
  <c r="K41" i="4"/>
  <c r="H41" i="4"/>
  <c r="F41" i="4"/>
  <c r="M40" i="4"/>
  <c r="K40" i="4"/>
  <c r="H40" i="4"/>
  <c r="F40" i="4"/>
  <c r="M39" i="4"/>
  <c r="K39" i="4"/>
  <c r="H39" i="4"/>
  <c r="F39" i="4"/>
  <c r="T38" i="4"/>
  <c r="X38" i="4" s="1"/>
  <c r="M38" i="4"/>
  <c r="K38" i="4"/>
  <c r="H38" i="4"/>
  <c r="F38" i="4"/>
  <c r="O37" i="4"/>
  <c r="M37" i="4"/>
  <c r="K37" i="4"/>
  <c r="H37" i="4"/>
  <c r="F37" i="4"/>
  <c r="H36" i="4"/>
  <c r="F36" i="4"/>
  <c r="H35" i="4"/>
  <c r="F35" i="4"/>
  <c r="H34" i="4"/>
  <c r="F34" i="4"/>
  <c r="T33" i="4"/>
  <c r="X33" i="4" s="1"/>
  <c r="J43" i="4" s="1"/>
  <c r="N43" i="4" s="1"/>
  <c r="O33" i="4"/>
  <c r="H33" i="4"/>
  <c r="F33" i="4"/>
  <c r="J32" i="4"/>
  <c r="H32" i="4"/>
  <c r="F32" i="4"/>
  <c r="T28" i="4"/>
  <c r="O28" i="4"/>
  <c r="S28" i="4" s="1"/>
  <c r="O27" i="4" s="1"/>
  <c r="J28" i="4"/>
  <c r="E33" i="4"/>
  <c r="I33" i="4" s="1"/>
  <c r="E27" i="4"/>
  <c r="T26" i="4"/>
  <c r="O26" i="4"/>
  <c r="J26" i="4"/>
  <c r="E26" i="4"/>
  <c r="E26" i="3"/>
  <c r="M22" i="4"/>
  <c r="K22" i="4"/>
  <c r="H22" i="4"/>
  <c r="F22" i="4"/>
  <c r="M21" i="4"/>
  <c r="K21" i="4"/>
  <c r="H21" i="4"/>
  <c r="F21" i="4"/>
  <c r="M20" i="4"/>
  <c r="K20" i="4"/>
  <c r="H20" i="4"/>
  <c r="F20" i="4"/>
  <c r="M19" i="4"/>
  <c r="K19" i="4"/>
  <c r="H19" i="4"/>
  <c r="F19" i="4"/>
  <c r="O18" i="4"/>
  <c r="M18" i="4"/>
  <c r="K18" i="4"/>
  <c r="H18" i="4"/>
  <c r="F18" i="4"/>
  <c r="H17" i="4"/>
  <c r="F17" i="4"/>
  <c r="H16" i="4"/>
  <c r="F16" i="4"/>
  <c r="H15" i="4"/>
  <c r="F15" i="4"/>
  <c r="O14" i="4"/>
  <c r="J19" i="4"/>
  <c r="N19" i="4" s="1"/>
  <c r="H14" i="4"/>
  <c r="F14" i="4"/>
  <c r="J13" i="4"/>
  <c r="H13" i="4"/>
  <c r="F13" i="4"/>
  <c r="O9" i="4"/>
  <c r="J9" i="4"/>
  <c r="N9" i="4" s="1"/>
  <c r="J8" i="4" s="1"/>
  <c r="E8" i="4"/>
  <c r="O7" i="4"/>
  <c r="J7" i="4"/>
  <c r="E7" i="4"/>
  <c r="M60" i="3"/>
  <c r="K60" i="3"/>
  <c r="H60" i="3"/>
  <c r="F60" i="3"/>
  <c r="M59" i="3"/>
  <c r="K59" i="3"/>
  <c r="H59" i="3"/>
  <c r="F59" i="3"/>
  <c r="M58" i="3"/>
  <c r="K58" i="3"/>
  <c r="H58" i="3"/>
  <c r="F58" i="3"/>
  <c r="M57" i="3"/>
  <c r="K57" i="3"/>
  <c r="H57" i="3"/>
  <c r="F57" i="3"/>
  <c r="O56" i="3"/>
  <c r="M56" i="3"/>
  <c r="K56" i="3"/>
  <c r="H56" i="3"/>
  <c r="F56" i="3"/>
  <c r="H55" i="3"/>
  <c r="F55" i="3"/>
  <c r="H54" i="3"/>
  <c r="F54" i="3"/>
  <c r="H53" i="3"/>
  <c r="F53" i="3"/>
  <c r="O52" i="3"/>
  <c r="H52" i="3"/>
  <c r="F52" i="3"/>
  <c r="J51" i="3"/>
  <c r="H51" i="3"/>
  <c r="F51" i="3"/>
  <c r="O47" i="3"/>
  <c r="J47" i="3"/>
  <c r="N47" i="3"/>
  <c r="E52" i="3"/>
  <c r="I52" i="3" s="1"/>
  <c r="E46" i="3"/>
  <c r="O45" i="3"/>
  <c r="J45" i="3"/>
  <c r="E45" i="3"/>
  <c r="M41" i="3"/>
  <c r="K41" i="3"/>
  <c r="H41" i="3"/>
  <c r="F41" i="3"/>
  <c r="M40" i="3"/>
  <c r="K40" i="3"/>
  <c r="H40" i="3"/>
  <c r="F40" i="3"/>
  <c r="M39" i="3"/>
  <c r="K39" i="3"/>
  <c r="H39" i="3"/>
  <c r="F39" i="3"/>
  <c r="M38" i="3"/>
  <c r="K38" i="3"/>
  <c r="H38" i="3"/>
  <c r="F38" i="3"/>
  <c r="O37" i="3"/>
  <c r="M37" i="3"/>
  <c r="K37" i="3"/>
  <c r="H37" i="3"/>
  <c r="F37" i="3"/>
  <c r="H36" i="3"/>
  <c r="F36" i="3"/>
  <c r="H35" i="3"/>
  <c r="F35" i="3"/>
  <c r="H34" i="3"/>
  <c r="F34" i="3"/>
  <c r="O33" i="3"/>
  <c r="H33" i="3"/>
  <c r="F33" i="3"/>
  <c r="J32" i="3"/>
  <c r="H32" i="3"/>
  <c r="F32" i="3"/>
  <c r="O28" i="3"/>
  <c r="J28" i="3"/>
  <c r="E27" i="3"/>
  <c r="O26" i="3"/>
  <c r="J26" i="3"/>
  <c r="O7" i="3"/>
  <c r="J7" i="3"/>
  <c r="E7" i="3"/>
  <c r="K22" i="3"/>
  <c r="K19" i="3"/>
  <c r="M19" i="3"/>
  <c r="K20" i="3"/>
  <c r="M20" i="3"/>
  <c r="K21" i="3"/>
  <c r="M21" i="3"/>
  <c r="M22" i="3"/>
  <c r="M18" i="3"/>
  <c r="K18" i="3"/>
  <c r="F19" i="3"/>
  <c r="H19" i="3"/>
  <c r="F20" i="3"/>
  <c r="H20" i="3"/>
  <c r="F21" i="3"/>
  <c r="H21" i="3"/>
  <c r="F22" i="3"/>
  <c r="H22" i="3"/>
  <c r="H18" i="3"/>
  <c r="F18" i="3"/>
  <c r="H14" i="3"/>
  <c r="H15" i="3"/>
  <c r="H16" i="3"/>
  <c r="H17" i="3"/>
  <c r="H13" i="3"/>
  <c r="F14" i="3"/>
  <c r="F15" i="3"/>
  <c r="F16" i="3"/>
  <c r="F17" i="3"/>
  <c r="F13" i="3"/>
  <c r="O18" i="3"/>
  <c r="O14" i="3"/>
  <c r="J13" i="3"/>
  <c r="O9" i="3"/>
  <c r="S9" i="3"/>
  <c r="J9" i="3"/>
  <c r="E8" i="3"/>
  <c r="B13" i="3"/>
  <c r="A13" i="3"/>
  <c r="A18" i="3"/>
  <c r="A23" i="3"/>
  <c r="A28" i="3" s="1"/>
  <c r="A33" i="3" s="1"/>
  <c r="A38" i="3" s="1"/>
  <c r="B15" i="4"/>
  <c r="B20" i="4" s="1"/>
  <c r="A15" i="4"/>
  <c r="A20" i="4"/>
  <c r="B14" i="4"/>
  <c r="B19" i="4" s="1"/>
  <c r="B24" i="4"/>
  <c r="B29" i="4"/>
  <c r="B34" i="4" s="1"/>
  <c r="B39" i="4" s="1"/>
  <c r="A14" i="4"/>
  <c r="A19" i="4"/>
  <c r="A24" i="4"/>
  <c r="A29" i="4" s="1"/>
  <c r="A34" i="4" s="1"/>
  <c r="A39" i="4" s="1"/>
  <c r="B13" i="4"/>
  <c r="A13" i="4"/>
  <c r="A18" i="4"/>
  <c r="A23" i="4"/>
  <c r="A28" i="4" s="1"/>
  <c r="A33" i="4" s="1"/>
  <c r="A38" i="4" s="1"/>
  <c r="B12" i="4"/>
  <c r="B17" i="4" s="1"/>
  <c r="B22" i="4" s="1"/>
  <c r="B27" i="4"/>
  <c r="B32" i="4"/>
  <c r="B37" i="4" s="1"/>
  <c r="A12" i="4"/>
  <c r="A17" i="4"/>
  <c r="A22" i="4"/>
  <c r="A27" i="4"/>
  <c r="A32" i="4" s="1"/>
  <c r="A37" i="4" s="1"/>
  <c r="B11" i="4"/>
  <c r="B16" i="4" s="1"/>
  <c r="B21" i="4" s="1"/>
  <c r="A11" i="4"/>
  <c r="A16" i="4"/>
  <c r="A21" i="4" s="1"/>
  <c r="B16" i="3"/>
  <c r="A16" i="3"/>
  <c r="A21" i="3"/>
  <c r="A26" i="3"/>
  <c r="A31" i="3" s="1"/>
  <c r="A36" i="3" s="1"/>
  <c r="A41" i="3" s="1"/>
  <c r="B15" i="3"/>
  <c r="B20" i="3" s="1"/>
  <c r="B25" i="3"/>
  <c r="B30" i="3"/>
  <c r="B35" i="3" s="1"/>
  <c r="B40" i="3" s="1"/>
  <c r="A15" i="3"/>
  <c r="A20" i="3"/>
  <c r="A14" i="3"/>
  <c r="A19" i="3" s="1"/>
  <c r="A17" i="3"/>
  <c r="A22" i="3"/>
  <c r="A27" i="3"/>
  <c r="A32" i="3" s="1"/>
  <c r="A37" i="3" s="1"/>
  <c r="B17" i="3"/>
  <c r="B22" i="3" s="1"/>
  <c r="B14" i="3"/>
  <c r="B19" i="3"/>
  <c r="B24" i="3"/>
  <c r="B29" i="3" s="1"/>
  <c r="B34" i="3" s="1"/>
  <c r="B39" i="3" s="1"/>
  <c r="X52" i="4"/>
  <c r="T51" i="4" s="1"/>
  <c r="E66" i="4" s="1"/>
  <c r="S57" i="4"/>
  <c r="J27" i="4"/>
  <c r="N28" i="4"/>
  <c r="S33" i="4"/>
  <c r="J38" i="4"/>
  <c r="N38" i="4"/>
  <c r="S14" i="4"/>
  <c r="O13" i="4" s="1"/>
  <c r="J18" i="4" s="1"/>
  <c r="B18" i="4"/>
  <c r="B18" i="3"/>
  <c r="B27" i="3"/>
  <c r="B32" i="3"/>
  <c r="B37" i="3"/>
  <c r="B25" i="4"/>
  <c r="B21" i="3"/>
  <c r="B26" i="4"/>
  <c r="B31" i="4" s="1"/>
  <c r="B36" i="4" s="1"/>
  <c r="A25" i="3"/>
  <c r="A30" i="3"/>
  <c r="A35" i="3" s="1"/>
  <c r="A40" i="3" s="1"/>
  <c r="A25" i="4"/>
  <c r="A30" i="4"/>
  <c r="A35" i="4" s="1"/>
  <c r="A40" i="4" s="1"/>
  <c r="A24" i="3"/>
  <c r="A29" i="3" s="1"/>
  <c r="A34" i="3" s="1"/>
  <c r="A39" i="3" s="1"/>
  <c r="B30" i="4"/>
  <c r="B23" i="4"/>
  <c r="B28" i="4" s="1"/>
  <c r="B33" i="4" s="1"/>
  <c r="B38" i="4" s="1"/>
  <c r="B23" i="3"/>
  <c r="B28" i="3" s="1"/>
  <c r="B33" i="3" s="1"/>
  <c r="B38" i="3" s="1"/>
  <c r="B26" i="3"/>
  <c r="B31" i="3"/>
  <c r="B36" i="3"/>
  <c r="B41" i="3" s="1"/>
  <c r="B35" i="4"/>
  <c r="B40" i="4" s="1"/>
  <c r="A26" i="4"/>
  <c r="A31" i="4"/>
  <c r="A36" i="4" s="1"/>
  <c r="AR28" i="4"/>
  <c r="AN27" i="4" s="1"/>
  <c r="AL9" i="3"/>
  <c r="AH8" i="3" s="1"/>
  <c r="J46" i="3"/>
  <c r="E51" i="3" s="1"/>
  <c r="AR9" i="4"/>
  <c r="AN8" i="4"/>
  <c r="AI13" i="4"/>
  <c r="AI38" i="4"/>
  <c r="AM38" i="4" s="1"/>
  <c r="AN38" i="4"/>
  <c r="AR38" i="4" s="1"/>
  <c r="AI19" i="4"/>
  <c r="AM19" i="4" s="1"/>
  <c r="AS8" i="4"/>
  <c r="AC13" i="3"/>
  <c r="AQ33" i="3"/>
  <c r="E57" i="4"/>
  <c r="I57" i="4" s="1"/>
  <c r="J51" i="4"/>
  <c r="E38" i="4"/>
  <c r="I38" i="4" s="1"/>
  <c r="O32" i="4"/>
  <c r="S9" i="4"/>
  <c r="E19" i="4"/>
  <c r="I19" i="4"/>
  <c r="J62" i="4"/>
  <c r="N62" i="4" s="1"/>
  <c r="E67" i="4"/>
  <c r="I67" i="4" s="1"/>
  <c r="E32" i="4"/>
  <c r="S47" i="3"/>
  <c r="O46" i="3" s="1"/>
  <c r="S33" i="3"/>
  <c r="O32" i="3"/>
  <c r="J37" i="3" s="1"/>
  <c r="S52" i="3"/>
  <c r="O51" i="3"/>
  <c r="J56" i="3" s="1"/>
  <c r="S28" i="3"/>
  <c r="U46" i="3"/>
  <c r="S14" i="3"/>
  <c r="O8" i="3"/>
  <c r="E18" i="3"/>
  <c r="E19" i="3"/>
  <c r="I19" i="3" s="1"/>
  <c r="N9" i="3"/>
  <c r="E14" i="3" s="1"/>
  <c r="I14" i="3" s="1"/>
  <c r="J8" i="3"/>
  <c r="AI14" i="4"/>
  <c r="AM14" i="4"/>
  <c r="AY8" i="4"/>
  <c r="AZ8" i="4" s="1"/>
  <c r="AI18" i="4"/>
  <c r="AX8" i="4"/>
  <c r="AR8" i="3"/>
  <c r="O8" i="4"/>
  <c r="E18" i="4" s="1"/>
  <c r="E56" i="4"/>
  <c r="J38" i="3"/>
  <c r="N38" i="3" s="1"/>
  <c r="J57" i="3"/>
  <c r="N57" i="3"/>
  <c r="E57" i="3"/>
  <c r="I57" i="3" s="1"/>
  <c r="Z56" i="4"/>
  <c r="Y56" i="4"/>
  <c r="AA56" i="4" s="1"/>
  <c r="T18" i="4" l="1"/>
  <c r="V18" i="4"/>
  <c r="U51" i="3"/>
  <c r="T51" i="3"/>
  <c r="E13" i="4"/>
  <c r="V8" i="4"/>
  <c r="E37" i="4"/>
  <c r="T37" i="4"/>
  <c r="O42" i="4" s="1"/>
  <c r="O43" i="4"/>
  <c r="S43" i="4" s="1"/>
  <c r="AX37" i="4"/>
  <c r="AZ37" i="4" s="1"/>
  <c r="E38" i="3"/>
  <c r="I38" i="3" s="1"/>
  <c r="O27" i="3"/>
  <c r="E37" i="3" s="1"/>
  <c r="AS8" i="3"/>
  <c r="T8" i="4"/>
  <c r="X8" i="4" s="1"/>
  <c r="T8" i="3"/>
  <c r="V8" i="3" s="1"/>
  <c r="U8" i="3"/>
  <c r="E13" i="3"/>
  <c r="E56" i="3"/>
  <c r="T46" i="3"/>
  <c r="V46" i="3" s="1"/>
  <c r="J37" i="4"/>
  <c r="AI32" i="4"/>
  <c r="AY27" i="4"/>
  <c r="AX27" i="4"/>
  <c r="AZ27" i="4" s="1"/>
  <c r="AT8" i="3"/>
  <c r="O13" i="3"/>
  <c r="J18" i="3" s="1"/>
  <c r="U18" i="3" s="1"/>
  <c r="J19" i="3"/>
  <c r="N19" i="3" s="1"/>
  <c r="T32" i="4"/>
  <c r="J42" i="4" s="1"/>
  <c r="AM32" i="3"/>
  <c r="AH37" i="3" s="1"/>
  <c r="AH38" i="3"/>
  <c r="AL38" i="3" s="1"/>
  <c r="O51" i="4"/>
  <c r="E62" i="4"/>
  <c r="I62" i="4" s="1"/>
  <c r="T61" i="4"/>
  <c r="O66" i="4" s="1"/>
  <c r="Y66" i="4" s="1"/>
  <c r="O67" i="4"/>
  <c r="S67" i="4" s="1"/>
  <c r="AH19" i="3"/>
  <c r="AL19" i="3" s="1"/>
  <c r="AM13" i="3"/>
  <c r="AN19" i="4"/>
  <c r="AR19" i="4" s="1"/>
  <c r="AS13" i="4"/>
  <c r="AC14" i="3"/>
  <c r="AG14" i="3" s="1"/>
  <c r="N28" i="3"/>
  <c r="E33" i="3" s="1"/>
  <c r="I33" i="3" s="1"/>
  <c r="X28" i="4"/>
  <c r="T27" i="4" s="1"/>
  <c r="E42" i="4" s="1"/>
  <c r="AL28" i="3"/>
  <c r="AC33" i="3" s="1"/>
  <c r="AG33" i="3" s="1"/>
  <c r="E14" i="4"/>
  <c r="I14" i="4" s="1"/>
  <c r="J67" i="4"/>
  <c r="N67" i="4" s="1"/>
  <c r="AC38" i="3"/>
  <c r="AG38" i="3" s="1"/>
  <c r="AI33" i="4"/>
  <c r="AM33" i="4" s="1"/>
  <c r="J27" i="3"/>
  <c r="AM27" i="3"/>
  <c r="AC37" i="3" s="1"/>
  <c r="AH18" i="3" l="1"/>
  <c r="AR13" i="3"/>
  <c r="T37" i="3"/>
  <c r="V37" i="3" s="1"/>
  <c r="U37" i="3"/>
  <c r="Z37" i="4"/>
  <c r="Y37" i="4"/>
  <c r="AA37" i="4" s="1"/>
  <c r="AN18" i="4"/>
  <c r="AY13" i="4"/>
  <c r="AX13" i="4"/>
  <c r="E61" i="4"/>
  <c r="Y51" i="4"/>
  <c r="Z51" i="4"/>
  <c r="AS13" i="3"/>
  <c r="Z27" i="4"/>
  <c r="Z66" i="4"/>
  <c r="AA66" i="4" s="1"/>
  <c r="Z32" i="4"/>
  <c r="T13" i="3"/>
  <c r="V13" i="3" s="1"/>
  <c r="W13" i="3" s="1"/>
  <c r="U13" i="3"/>
  <c r="AR37" i="3"/>
  <c r="AS37" i="3"/>
  <c r="AY32" i="4"/>
  <c r="AX32" i="4"/>
  <c r="W8" i="3"/>
  <c r="E43" i="4"/>
  <c r="I43" i="4" s="1"/>
  <c r="T18" i="3"/>
  <c r="V18" i="3" s="1"/>
  <c r="E32" i="3"/>
  <c r="U27" i="3"/>
  <c r="T27" i="3"/>
  <c r="AH27" i="3"/>
  <c r="Y32" i="4"/>
  <c r="AA32" i="4" s="1"/>
  <c r="T56" i="3"/>
  <c r="V56" i="3" s="1"/>
  <c r="W56" i="3" s="1"/>
  <c r="U56" i="3"/>
  <c r="Y27" i="4"/>
  <c r="AA27" i="4" s="1"/>
  <c r="V13" i="4"/>
  <c r="T13" i="4"/>
  <c r="V51" i="3"/>
  <c r="X18" i="4"/>
  <c r="W51" i="3" l="1"/>
  <c r="U32" i="3"/>
  <c r="T32" i="3"/>
  <c r="V32" i="3" s="1"/>
  <c r="W46" i="3"/>
  <c r="AT37" i="3"/>
  <c r="AA51" i="4"/>
  <c r="AX18" i="4"/>
  <c r="AY18" i="4"/>
  <c r="AT13" i="3"/>
  <c r="X13" i="4"/>
  <c r="AR27" i="3"/>
  <c r="AS27" i="3"/>
  <c r="AC32" i="3"/>
  <c r="W18" i="3"/>
  <c r="AZ32" i="4"/>
  <c r="BA37" i="4" s="1"/>
  <c r="Z61" i="4"/>
  <c r="Y61" i="4"/>
  <c r="Z42" i="4"/>
  <c r="AR18" i="3"/>
  <c r="AS18" i="3"/>
  <c r="V27" i="3"/>
  <c r="W27" i="3" s="1"/>
  <c r="AZ13" i="4"/>
  <c r="Y42" i="4"/>
  <c r="AA42" i="4" s="1"/>
  <c r="AB27" i="4" s="1"/>
  <c r="W37" i="3"/>
  <c r="AT18" i="3" l="1"/>
  <c r="AU18" i="3" s="1"/>
  <c r="AT27" i="3"/>
  <c r="AB37" i="4"/>
  <c r="BA8" i="4"/>
  <c r="Z13" i="4"/>
  <c r="Z8" i="4"/>
  <c r="AZ18" i="4"/>
  <c r="BA18" i="4" s="1"/>
  <c r="W32" i="3"/>
  <c r="AA61" i="4"/>
  <c r="AB61" i="4" s="1"/>
  <c r="AR32" i="3"/>
  <c r="AS32" i="3"/>
  <c r="Z18" i="4"/>
  <c r="AB51" i="4"/>
  <c r="AB56" i="4"/>
  <c r="AB66" i="4"/>
  <c r="AU27" i="3" l="1"/>
  <c r="AT32" i="3"/>
  <c r="AU8" i="3"/>
  <c r="BA13" i="4"/>
  <c r="AU13" i="3"/>
  <c r="AU32" i="3" l="1"/>
  <c r="AU37" i="3"/>
</calcChain>
</file>

<file path=xl/sharedStrings.xml><?xml version="1.0" encoding="utf-8"?>
<sst xmlns="http://schemas.openxmlformats.org/spreadsheetml/2006/main" count="523" uniqueCount="76">
  <si>
    <t>会場：坂出市立体育館</t>
  </si>
  <si>
    <t>勝</t>
    <rPh sb="0" eb="1">
      <t>カ</t>
    </rPh>
    <phoneticPr fontId="2"/>
  </si>
  <si>
    <t>負</t>
    <rPh sb="0" eb="1">
      <t>マ</t>
    </rPh>
    <phoneticPr fontId="2"/>
  </si>
  <si>
    <t>勝ち点</t>
    <rPh sb="0" eb="1">
      <t>カ</t>
    </rPh>
    <rPh sb="2" eb="3">
      <t>テン</t>
    </rPh>
    <phoneticPr fontId="2"/>
  </si>
  <si>
    <t>順位</t>
    <rPh sb="0" eb="2">
      <t>ジュンイ</t>
    </rPh>
    <phoneticPr fontId="2"/>
  </si>
  <si>
    <t>－</t>
  </si>
  <si>
    <t>期日：平成28年11月26日(土)</t>
    <phoneticPr fontId="2"/>
  </si>
  <si>
    <t>Ａリーグ</t>
    <phoneticPr fontId="2"/>
  </si>
  <si>
    <t>Ｂリーグ</t>
    <phoneticPr fontId="2"/>
  </si>
  <si>
    <t>Ｃリーグ</t>
    <phoneticPr fontId="2"/>
  </si>
  <si>
    <t>割石</t>
    <rPh sb="0" eb="1">
      <t>ワリ</t>
    </rPh>
    <rPh sb="1" eb="2">
      <t>イシ</t>
    </rPh>
    <phoneticPr fontId="2"/>
  </si>
  <si>
    <t>尽誠</t>
    <rPh sb="0" eb="2">
      <t>ジンセイ</t>
    </rPh>
    <phoneticPr fontId="2"/>
  </si>
  <si>
    <t>高橋</t>
    <rPh sb="0" eb="2">
      <t>タカハシ</t>
    </rPh>
    <phoneticPr fontId="2"/>
  </si>
  <si>
    <t>山畑</t>
    <rPh sb="0" eb="2">
      <t>ヤマハタ</t>
    </rPh>
    <phoneticPr fontId="2"/>
  </si>
  <si>
    <t>志度</t>
    <rPh sb="0" eb="2">
      <t>シド</t>
    </rPh>
    <phoneticPr fontId="2"/>
  </si>
  <si>
    <t>平井</t>
    <rPh sb="0" eb="2">
      <t>ヒライ</t>
    </rPh>
    <phoneticPr fontId="2"/>
  </si>
  <si>
    <t>高松商</t>
    <rPh sb="0" eb="2">
      <t>タカマツ</t>
    </rPh>
    <rPh sb="2" eb="3">
      <t>ショウ</t>
    </rPh>
    <phoneticPr fontId="2"/>
  </si>
  <si>
    <t>礒野</t>
    <rPh sb="0" eb="2">
      <t>イソノ</t>
    </rPh>
    <phoneticPr fontId="2"/>
  </si>
  <si>
    <t>山本</t>
    <rPh sb="0" eb="2">
      <t>ヤマモト</t>
    </rPh>
    <phoneticPr fontId="2"/>
  </si>
  <si>
    <t>高瀬</t>
    <rPh sb="0" eb="2">
      <t>タカセ</t>
    </rPh>
    <phoneticPr fontId="2"/>
  </si>
  <si>
    <t>山下</t>
    <rPh sb="0" eb="2">
      <t>ヤマシタ</t>
    </rPh>
    <phoneticPr fontId="2"/>
  </si>
  <si>
    <t>前山</t>
    <rPh sb="0" eb="2">
      <t>マエヤマ</t>
    </rPh>
    <phoneticPr fontId="2"/>
  </si>
  <si>
    <t>高中央</t>
    <rPh sb="0" eb="1">
      <t>タカ</t>
    </rPh>
    <rPh sb="1" eb="3">
      <t>チュウオウ</t>
    </rPh>
    <phoneticPr fontId="2"/>
  </si>
  <si>
    <t>松永</t>
    <rPh sb="0" eb="2">
      <t>マツナガ</t>
    </rPh>
    <phoneticPr fontId="2"/>
  </si>
  <si>
    <t>Ｂリーグ</t>
    <phoneticPr fontId="2"/>
  </si>
  <si>
    <t>地下</t>
    <rPh sb="0" eb="2">
      <t>ジゲ</t>
    </rPh>
    <phoneticPr fontId="2"/>
  </si>
  <si>
    <t>五峯クラブ</t>
    <rPh sb="0" eb="1">
      <t>ゴ</t>
    </rPh>
    <rPh sb="1" eb="2">
      <t>ミネ</t>
    </rPh>
    <phoneticPr fontId="2"/>
  </si>
  <si>
    <t>木村</t>
    <rPh sb="0" eb="2">
      <t>キムラ</t>
    </rPh>
    <phoneticPr fontId="2"/>
  </si>
  <si>
    <t>高松北中</t>
    <rPh sb="0" eb="2">
      <t>タカマツ</t>
    </rPh>
    <rPh sb="2" eb="3">
      <t>キタ</t>
    </rPh>
    <rPh sb="3" eb="4">
      <t>チュウ</t>
    </rPh>
    <phoneticPr fontId="2"/>
  </si>
  <si>
    <t>小川</t>
    <rPh sb="0" eb="2">
      <t>オガワ</t>
    </rPh>
    <phoneticPr fontId="2"/>
  </si>
  <si>
    <t>大西</t>
    <rPh sb="0" eb="2">
      <t>オオニシ</t>
    </rPh>
    <phoneticPr fontId="2"/>
  </si>
  <si>
    <t>ヴィスポ</t>
    <phoneticPr fontId="2"/>
  </si>
  <si>
    <t>小林</t>
    <rPh sb="0" eb="2">
      <t>コバヤシ</t>
    </rPh>
    <phoneticPr fontId="2"/>
  </si>
  <si>
    <t>久保</t>
    <rPh sb="0" eb="2">
      <t>クボ</t>
    </rPh>
    <phoneticPr fontId="2"/>
  </si>
  <si>
    <t>松谷</t>
    <rPh sb="0" eb="2">
      <t>マツタニ</t>
    </rPh>
    <phoneticPr fontId="2"/>
  </si>
  <si>
    <t>有本</t>
    <rPh sb="0" eb="2">
      <t>アリモト</t>
    </rPh>
    <phoneticPr fontId="2"/>
  </si>
  <si>
    <t>片岡</t>
    <rPh sb="0" eb="2">
      <t>カタオカ</t>
    </rPh>
    <phoneticPr fontId="2"/>
  </si>
  <si>
    <t>高松一</t>
    <rPh sb="0" eb="2">
      <t>タカマツ</t>
    </rPh>
    <rPh sb="2" eb="3">
      <t>イチ</t>
    </rPh>
    <phoneticPr fontId="2"/>
  </si>
  <si>
    <t>安田</t>
    <rPh sb="0" eb="2">
      <t>ヤスダ</t>
    </rPh>
    <phoneticPr fontId="2"/>
  </si>
  <si>
    <t>高松西</t>
    <rPh sb="0" eb="2">
      <t>タカマツ</t>
    </rPh>
    <rPh sb="2" eb="3">
      <t>ニシ</t>
    </rPh>
    <phoneticPr fontId="2"/>
  </si>
  <si>
    <t>中条</t>
    <rPh sb="0" eb="2">
      <t>チュウジョウ</t>
    </rPh>
    <phoneticPr fontId="2"/>
  </si>
  <si>
    <t>１位リーグ</t>
    <rPh sb="1" eb="2">
      <t>イ</t>
    </rPh>
    <phoneticPr fontId="2"/>
  </si>
  <si>
    <t>２位リーグ</t>
    <rPh sb="1" eb="2">
      <t>イ</t>
    </rPh>
    <phoneticPr fontId="2"/>
  </si>
  <si>
    <t>男子予選リーグ</t>
    <rPh sb="0" eb="2">
      <t>ダンシ</t>
    </rPh>
    <rPh sb="2" eb="4">
      <t>ヨセン</t>
    </rPh>
    <phoneticPr fontId="2"/>
  </si>
  <si>
    <t>男子順位リーグ</t>
    <rPh sb="0" eb="2">
      <t>ダンシ</t>
    </rPh>
    <rPh sb="2" eb="4">
      <t>ジュンイ</t>
    </rPh>
    <phoneticPr fontId="2"/>
  </si>
  <si>
    <t>女子予選リーグ</t>
    <rPh sb="0" eb="2">
      <t>ジョシ</t>
    </rPh>
    <rPh sb="2" eb="4">
      <t>ヨセン</t>
    </rPh>
    <phoneticPr fontId="2"/>
  </si>
  <si>
    <t>女子順位リーグ</t>
    <rPh sb="0" eb="2">
      <t>ジョシ</t>
    </rPh>
    <rPh sb="2" eb="4">
      <t>ジュンイ</t>
    </rPh>
    <phoneticPr fontId="2"/>
  </si>
  <si>
    <t>予選リーグの各リーグで１位になった者同士で１位リーグを、</t>
    <rPh sb="0" eb="2">
      <t>ヨセン</t>
    </rPh>
    <rPh sb="6" eb="7">
      <t>カク</t>
    </rPh>
    <rPh sb="12" eb="13">
      <t>イ</t>
    </rPh>
    <rPh sb="17" eb="18">
      <t>モノ</t>
    </rPh>
    <rPh sb="18" eb="20">
      <t>ドウシ</t>
    </rPh>
    <rPh sb="22" eb="23">
      <t>イ</t>
    </rPh>
    <phoneticPr fontId="2"/>
  </si>
  <si>
    <t>２位になった者同士で２位リーグを行い、代表者を決定する。</t>
    <phoneticPr fontId="2"/>
  </si>
  <si>
    <t>①　２－３</t>
    <phoneticPr fontId="2"/>
  </si>
  <si>
    <t>試合順序</t>
    <rPh sb="0" eb="2">
      <t>シアイ</t>
    </rPh>
    <rPh sb="2" eb="4">
      <t>ジュンジョ</t>
    </rPh>
    <phoneticPr fontId="2"/>
  </si>
  <si>
    <t>②　１－３</t>
    <phoneticPr fontId="2"/>
  </si>
  <si>
    <t>③　１－２</t>
    <phoneticPr fontId="2"/>
  </si>
  <si>
    <t>３人リーグ　　①　２－３　　②　１－３　　③　１－２</t>
    <rPh sb="1" eb="2">
      <t>ニン</t>
    </rPh>
    <phoneticPr fontId="2"/>
  </si>
  <si>
    <t>４人リーグ　　①　１－４　２－３　　②　１－３　２－４　　③　１－２　３－４</t>
    <rPh sb="1" eb="2">
      <t>ニン</t>
    </rPh>
    <phoneticPr fontId="2"/>
  </si>
  <si>
    <t>第56回大阪国際招待卓球選手権大会県予選　兼　第69回東京卓球選手権大会予選会</t>
    <rPh sb="0" eb="1">
      <t>ダイ</t>
    </rPh>
    <rPh sb="3" eb="4">
      <t>カイ</t>
    </rPh>
    <rPh sb="4" eb="6">
      <t>オオサカ</t>
    </rPh>
    <rPh sb="6" eb="8">
      <t>コクサイ</t>
    </rPh>
    <rPh sb="8" eb="10">
      <t>ショウタイ</t>
    </rPh>
    <rPh sb="10" eb="12">
      <t>タッキュウ</t>
    </rPh>
    <rPh sb="12" eb="15">
      <t>センシュケン</t>
    </rPh>
    <rPh sb="15" eb="17">
      <t>タイカイ</t>
    </rPh>
    <rPh sb="17" eb="18">
      <t>ケン</t>
    </rPh>
    <rPh sb="18" eb="20">
      <t>ヨセン</t>
    </rPh>
    <rPh sb="21" eb="22">
      <t>ケン</t>
    </rPh>
    <rPh sb="23" eb="24">
      <t>ダイ</t>
    </rPh>
    <rPh sb="26" eb="27">
      <t>カイ</t>
    </rPh>
    <rPh sb="27" eb="29">
      <t>トウキョウ</t>
    </rPh>
    <rPh sb="29" eb="31">
      <t>タッキュウ</t>
    </rPh>
    <rPh sb="31" eb="34">
      <t>センシュケン</t>
    </rPh>
    <rPh sb="34" eb="36">
      <t>タイカイ</t>
    </rPh>
    <rPh sb="36" eb="39">
      <t>ヨセンカイ</t>
    </rPh>
    <phoneticPr fontId="2"/>
  </si>
  <si>
    <t>A</t>
    <phoneticPr fontId="2"/>
  </si>
  <si>
    <t>B</t>
    <phoneticPr fontId="2"/>
  </si>
  <si>
    <t>C</t>
    <phoneticPr fontId="2"/>
  </si>
  <si>
    <t>A</t>
    <phoneticPr fontId="2"/>
  </si>
  <si>
    <t>A</t>
    <phoneticPr fontId="2"/>
  </si>
  <si>
    <t>第56回大阪国際招待卓球選手権大会県予選会　兼　第69回東京卓球選手権大会予選会</t>
    <rPh sb="0" eb="1">
      <t>ダイ</t>
    </rPh>
    <rPh sb="3" eb="4">
      <t>カイ</t>
    </rPh>
    <rPh sb="4" eb="6">
      <t>オオサカ</t>
    </rPh>
    <rPh sb="6" eb="8">
      <t>コクサイ</t>
    </rPh>
    <rPh sb="8" eb="10">
      <t>ショウタイ</t>
    </rPh>
    <rPh sb="10" eb="12">
      <t>タッキュウ</t>
    </rPh>
    <rPh sb="12" eb="15">
      <t>センシュケン</t>
    </rPh>
    <rPh sb="15" eb="17">
      <t>タイカイ</t>
    </rPh>
    <rPh sb="17" eb="18">
      <t>ケン</t>
    </rPh>
    <rPh sb="18" eb="20">
      <t>ヨセン</t>
    </rPh>
    <rPh sb="20" eb="21">
      <t>カイ</t>
    </rPh>
    <rPh sb="22" eb="23">
      <t>ケン</t>
    </rPh>
    <rPh sb="24" eb="25">
      <t>ダイ</t>
    </rPh>
    <rPh sb="27" eb="28">
      <t>カイ</t>
    </rPh>
    <rPh sb="28" eb="30">
      <t>トウキョウ</t>
    </rPh>
    <rPh sb="30" eb="32">
      <t>タッキュウ</t>
    </rPh>
    <rPh sb="32" eb="35">
      <t>センシュケン</t>
    </rPh>
    <rPh sb="35" eb="37">
      <t>タイカイ</t>
    </rPh>
    <rPh sb="37" eb="40">
      <t>ヨセンカイ</t>
    </rPh>
    <phoneticPr fontId="2"/>
  </si>
  <si>
    <t>A</t>
    <phoneticPr fontId="2"/>
  </si>
  <si>
    <t>C</t>
    <phoneticPr fontId="2"/>
  </si>
  <si>
    <t>A</t>
    <phoneticPr fontId="2"/>
  </si>
  <si>
    <t>高松商</t>
    <rPh sb="0" eb="3">
      <t>タカマツショウ</t>
    </rPh>
    <phoneticPr fontId="2"/>
  </si>
  <si>
    <t>ヴィスポ</t>
    <phoneticPr fontId="2"/>
  </si>
  <si>
    <t>◎東京卓球選手権大会代表者</t>
    <rPh sb="1" eb="3">
      <t>トウキョウ</t>
    </rPh>
    <rPh sb="3" eb="5">
      <t>タッキュウ</t>
    </rPh>
    <rPh sb="5" eb="8">
      <t>センシュケン</t>
    </rPh>
    <rPh sb="8" eb="10">
      <t>タイカイ</t>
    </rPh>
    <rPh sb="10" eb="13">
      <t>ダイヒョウシャ</t>
    </rPh>
    <phoneticPr fontId="2"/>
  </si>
  <si>
    <r>
      <t xml:space="preserve">A
 </t>
    </r>
    <r>
      <rPr>
        <sz val="11"/>
        <rFont val="ＭＳ Ｐ明朝"/>
        <family val="1"/>
        <charset val="128"/>
      </rPr>
      <t>◎</t>
    </r>
    <phoneticPr fontId="2"/>
  </si>
  <si>
    <r>
      <t xml:space="preserve">B
 </t>
    </r>
    <r>
      <rPr>
        <sz val="11"/>
        <rFont val="ＭＳ Ｐ明朝"/>
        <family val="1"/>
        <charset val="128"/>
      </rPr>
      <t>〇</t>
    </r>
    <phoneticPr fontId="2"/>
  </si>
  <si>
    <r>
      <t xml:space="preserve">C
 </t>
    </r>
    <r>
      <rPr>
        <sz val="11"/>
        <rFont val="ＭＳ Ｐ明朝"/>
        <family val="1"/>
        <charset val="128"/>
      </rPr>
      <t>〇</t>
    </r>
    <phoneticPr fontId="2"/>
  </si>
  <si>
    <r>
      <t xml:space="preserve">C
 </t>
    </r>
    <r>
      <rPr>
        <sz val="11"/>
        <rFont val="ＭＳ Ｐ明朝"/>
        <family val="1"/>
        <charset val="128"/>
      </rPr>
      <t>〇</t>
    </r>
    <phoneticPr fontId="2"/>
  </si>
  <si>
    <t>〇大阪国際招待卓球選手権大会代表者</t>
    <rPh sb="1" eb="3">
      <t>オオサカ</t>
    </rPh>
    <rPh sb="3" eb="5">
      <t>コクサイ</t>
    </rPh>
    <rPh sb="5" eb="7">
      <t>ショウタイ</t>
    </rPh>
    <rPh sb="7" eb="9">
      <t>タッキュウ</t>
    </rPh>
    <rPh sb="9" eb="12">
      <t>センシュケン</t>
    </rPh>
    <rPh sb="12" eb="14">
      <t>タイカイ</t>
    </rPh>
    <rPh sb="14" eb="17">
      <t>ダイヒョウシャ</t>
    </rPh>
    <phoneticPr fontId="2"/>
  </si>
  <si>
    <r>
      <t xml:space="preserve">C
 </t>
    </r>
    <r>
      <rPr>
        <sz val="11"/>
        <rFont val="ＭＳ Ｐ明朝"/>
        <family val="1"/>
        <charset val="128"/>
      </rPr>
      <t>◎</t>
    </r>
    <phoneticPr fontId="2"/>
  </si>
  <si>
    <r>
      <t xml:space="preserve">A
 </t>
    </r>
    <r>
      <rPr>
        <sz val="11"/>
        <rFont val="ＭＳ Ｐ明朝"/>
        <family val="1"/>
        <charset val="128"/>
      </rPr>
      <t>〇</t>
    </r>
    <phoneticPr fontId="2"/>
  </si>
  <si>
    <r>
      <t xml:space="preserve">A
 </t>
    </r>
    <r>
      <rPr>
        <sz val="11"/>
        <rFont val="ＭＳ Ｐ明朝"/>
        <family val="1"/>
        <charset val="128"/>
      </rPr>
      <t>〇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</si>
</sst>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11" formatCode="\(@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Bookman Old Style"/>
      <family val="1"/>
    </font>
    <font>
      <sz val="9"/>
      <color indexed="8"/>
      <name val="HG丸ｺﾞｼｯｸM-PRO"/>
      <family val="3"/>
      <charset val="128"/>
    </font>
    <font>
      <sz val="9"/>
      <color indexed="9"/>
      <name val="HG丸ｺﾞｼｯｸM-PRO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HG丸ｺﾞｼｯｸM-PRO"/>
      <family val="3"/>
      <charset val="128"/>
    </font>
    <font>
      <sz val="9"/>
      <color indexed="60"/>
      <name val="HG丸ｺﾞｼｯｸM-PRO"/>
      <family val="3"/>
      <charset val="128"/>
    </font>
    <font>
      <sz val="9"/>
      <color indexed="52"/>
      <name val="HG丸ｺﾞｼｯｸM-PRO"/>
      <family val="3"/>
      <charset val="128"/>
    </font>
    <font>
      <sz val="9"/>
      <color indexed="20"/>
      <name val="HG丸ｺﾞｼｯｸM-PRO"/>
      <family val="3"/>
      <charset val="128"/>
    </font>
    <font>
      <b/>
      <sz val="9"/>
      <color indexed="5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b/>
      <sz val="15"/>
      <color indexed="56"/>
      <name val="HG丸ｺﾞｼｯｸM-PRO"/>
      <family val="3"/>
      <charset val="128"/>
    </font>
    <font>
      <b/>
      <sz val="13"/>
      <color indexed="56"/>
      <name val="HG丸ｺﾞｼｯｸM-PRO"/>
      <family val="3"/>
      <charset val="128"/>
    </font>
    <font>
      <b/>
      <sz val="11"/>
      <color indexed="56"/>
      <name val="HG丸ｺﾞｼｯｸM-PRO"/>
      <family val="3"/>
      <charset val="128"/>
    </font>
    <font>
      <b/>
      <sz val="9"/>
      <color indexed="8"/>
      <name val="HG丸ｺﾞｼｯｸM-PRO"/>
      <family val="3"/>
      <charset val="128"/>
    </font>
    <font>
      <b/>
      <sz val="9"/>
      <color indexed="63"/>
      <name val="HG丸ｺﾞｼｯｸM-PRO"/>
      <family val="3"/>
      <charset val="128"/>
    </font>
    <font>
      <i/>
      <sz val="9"/>
      <color indexed="23"/>
      <name val="HG丸ｺﾞｼｯｸM-PRO"/>
      <family val="3"/>
      <charset val="128"/>
    </font>
    <font>
      <sz val="9"/>
      <color indexed="62"/>
      <name val="HG丸ｺﾞｼｯｸM-PRO"/>
      <family val="3"/>
      <charset val="128"/>
    </font>
    <font>
      <sz val="9"/>
      <color indexed="17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Bookman Old Style"/>
      <family val="1"/>
    </font>
    <font>
      <sz val="10"/>
      <name val="ＭＳ Ｐ明朝"/>
      <family val="1"/>
      <charset val="128"/>
    </font>
    <font>
      <sz val="8"/>
      <name val="HG丸ｺﾞｼｯｸM-PRO"/>
      <family val="3"/>
      <charset val="128"/>
    </font>
    <font>
      <b/>
      <sz val="20"/>
      <name val="Bookman Old Style"/>
      <family val="1"/>
    </font>
    <font>
      <sz val="14"/>
      <name val="Bookman Old Style"/>
      <family val="1"/>
    </font>
    <font>
      <sz val="20"/>
      <name val="Bookman Old Style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</fills>
  <borders count="9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 diagonalDown="1">
      <left/>
      <right style="thin">
        <color indexed="8"/>
      </right>
      <top/>
      <bottom style="medium">
        <color indexed="64"/>
      </bottom>
      <diagonal style="thin">
        <color indexed="8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156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shrinkToFit="1"/>
    </xf>
    <xf numFmtId="0" fontId="27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vertical="center"/>
    </xf>
    <xf numFmtId="0" fontId="26" fillId="0" borderId="13" xfId="0" applyFont="1" applyFill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center" vertical="center" shrinkToFit="1"/>
    </xf>
    <xf numFmtId="0" fontId="26" fillId="0" borderId="14" xfId="0" applyFont="1" applyFill="1" applyBorder="1" applyAlignment="1">
      <alignment horizontal="center" vertical="center" shrinkToFit="1"/>
    </xf>
    <xf numFmtId="0" fontId="27" fillId="0" borderId="14" xfId="0" applyFont="1" applyFill="1" applyBorder="1" applyAlignment="1">
      <alignment horizontal="center" vertical="center" shrinkToFit="1"/>
    </xf>
    <xf numFmtId="0" fontId="26" fillId="0" borderId="15" xfId="0" applyFont="1" applyFill="1" applyBorder="1" applyAlignment="1">
      <alignment horizontal="center" vertical="center" shrinkToFit="1"/>
    </xf>
    <xf numFmtId="0" fontId="27" fillId="0" borderId="16" xfId="0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vertical="center"/>
    </xf>
    <xf numFmtId="0" fontId="26" fillId="0" borderId="19" xfId="0" applyFont="1" applyFill="1" applyBorder="1" applyAlignment="1">
      <alignment horizontal="center" vertical="center" shrinkToFit="1"/>
    </xf>
    <xf numFmtId="0" fontId="26" fillId="0" borderId="20" xfId="0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 shrinkToFit="1"/>
    </xf>
    <xf numFmtId="0" fontId="26" fillId="0" borderId="22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vertical="center"/>
    </xf>
    <xf numFmtId="0" fontId="26" fillId="0" borderId="24" xfId="0" applyFont="1" applyFill="1" applyBorder="1" applyAlignment="1">
      <alignment horizontal="center" vertical="center" shrinkToFit="1"/>
    </xf>
    <xf numFmtId="0" fontId="27" fillId="0" borderId="25" xfId="0" applyFont="1" applyFill="1" applyBorder="1" applyAlignment="1">
      <alignment horizontal="center" vertical="center" shrinkToFit="1"/>
    </xf>
    <xf numFmtId="0" fontId="26" fillId="0" borderId="26" xfId="0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vertical="center"/>
    </xf>
    <xf numFmtId="0" fontId="6" fillId="0" borderId="27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/>
    </xf>
    <xf numFmtId="211" fontId="3" fillId="0" borderId="0" xfId="0" applyNumberFormat="1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 textRotation="255"/>
    </xf>
    <xf numFmtId="0" fontId="3" fillId="0" borderId="31" xfId="0" applyFont="1" applyFill="1" applyBorder="1" applyAlignment="1">
      <alignment vertical="center" textRotation="255"/>
    </xf>
    <xf numFmtId="0" fontId="3" fillId="24" borderId="10" xfId="0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center" vertical="center" shrinkToFit="1"/>
    </xf>
    <xf numFmtId="0" fontId="27" fillId="24" borderId="11" xfId="0" applyFont="1" applyFill="1" applyBorder="1" applyAlignment="1">
      <alignment horizontal="center" vertical="center" shrinkToFit="1"/>
    </xf>
    <xf numFmtId="0" fontId="6" fillId="24" borderId="12" xfId="0" applyFont="1" applyFill="1" applyBorder="1" applyAlignment="1">
      <alignment vertical="center"/>
    </xf>
    <xf numFmtId="0" fontId="26" fillId="24" borderId="13" xfId="0" applyFont="1" applyFill="1" applyBorder="1" applyAlignment="1">
      <alignment horizontal="center" vertical="center" shrinkToFit="1"/>
    </xf>
    <xf numFmtId="0" fontId="27" fillId="24" borderId="13" xfId="0" applyFont="1" applyFill="1" applyBorder="1" applyAlignment="1">
      <alignment horizontal="center" vertical="center" shrinkToFit="1"/>
    </xf>
    <xf numFmtId="0" fontId="26" fillId="24" borderId="14" xfId="0" applyFont="1" applyFill="1" applyBorder="1" applyAlignment="1">
      <alignment horizontal="center" vertical="center" shrinkToFit="1"/>
    </xf>
    <xf numFmtId="0" fontId="27" fillId="24" borderId="14" xfId="0" applyFont="1" applyFill="1" applyBorder="1" applyAlignment="1">
      <alignment horizontal="center" vertical="center" shrinkToFit="1"/>
    </xf>
    <xf numFmtId="0" fontId="6" fillId="24" borderId="27" xfId="0" applyFont="1" applyFill="1" applyBorder="1" applyAlignment="1">
      <alignment vertical="center"/>
    </xf>
    <xf numFmtId="0" fontId="26" fillId="24" borderId="15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 shrinkToFit="1"/>
    </xf>
    <xf numFmtId="0" fontId="6" fillId="24" borderId="23" xfId="0" applyFont="1" applyFill="1" applyBorder="1" applyAlignment="1">
      <alignment vertical="center"/>
    </xf>
    <xf numFmtId="0" fontId="26" fillId="24" borderId="19" xfId="0" applyFont="1" applyFill="1" applyBorder="1" applyAlignment="1">
      <alignment horizontal="center" vertical="center" shrinkToFit="1"/>
    </xf>
    <xf numFmtId="0" fontId="26" fillId="24" borderId="20" xfId="0" applyFont="1" applyFill="1" applyBorder="1" applyAlignment="1">
      <alignment horizontal="center" vertical="center" shrinkToFit="1"/>
    </xf>
    <xf numFmtId="0" fontId="26" fillId="24" borderId="24" xfId="0" applyFont="1" applyFill="1" applyBorder="1" applyAlignment="1">
      <alignment horizontal="center" vertical="center" shrinkToFit="1"/>
    </xf>
    <xf numFmtId="0" fontId="27" fillId="24" borderId="25" xfId="0" applyFont="1" applyFill="1" applyBorder="1" applyAlignment="1">
      <alignment horizontal="center" vertical="center" shrinkToFit="1"/>
    </xf>
    <xf numFmtId="0" fontId="26" fillId="24" borderId="26" xfId="0" applyFont="1" applyFill="1" applyBorder="1" applyAlignment="1">
      <alignment horizontal="center" vertical="center" shrinkToFit="1"/>
    </xf>
    <xf numFmtId="0" fontId="26" fillId="24" borderId="21" xfId="0" applyFont="1" applyFill="1" applyBorder="1" applyAlignment="1">
      <alignment horizontal="center" vertical="center" shrinkToFit="1"/>
    </xf>
    <xf numFmtId="0" fontId="26" fillId="24" borderId="22" xfId="0" applyFont="1" applyFill="1" applyBorder="1" applyAlignment="1">
      <alignment horizontal="center" vertical="center" shrinkToFit="1"/>
    </xf>
    <xf numFmtId="0" fontId="3" fillId="0" borderId="69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211" fontId="3" fillId="0" borderId="39" xfId="0" applyNumberFormat="1" applyFont="1" applyFill="1" applyBorder="1" applyAlignment="1">
      <alignment horizontal="distributed" vertical="center" justifyLastLine="1"/>
    </xf>
    <xf numFmtId="211" fontId="3" fillId="0" borderId="62" xfId="0" applyNumberFormat="1" applyFont="1" applyFill="1" applyBorder="1" applyAlignment="1">
      <alignment horizontal="distributed" vertical="center" justifyLastLine="1"/>
    </xf>
    <xf numFmtId="0" fontId="6" fillId="0" borderId="41" xfId="0" applyFont="1" applyFill="1" applyBorder="1" applyAlignment="1">
      <alignment horizontal="left" vertical="top"/>
    </xf>
    <xf numFmtId="0" fontId="6" fillId="0" borderId="42" xfId="0" applyFont="1" applyFill="1" applyBorder="1" applyAlignment="1">
      <alignment horizontal="left" vertical="top"/>
    </xf>
    <xf numFmtId="0" fontId="6" fillId="0" borderId="43" xfId="0" applyFont="1" applyFill="1" applyBorder="1" applyAlignment="1">
      <alignment horizontal="left" vertical="top"/>
    </xf>
    <xf numFmtId="0" fontId="24" fillId="0" borderId="39" xfId="0" applyFont="1" applyFill="1" applyBorder="1" applyAlignment="1">
      <alignment horizontal="center" vertical="center" wrapText="1"/>
    </xf>
    <xf numFmtId="0" fontId="24" fillId="0" borderId="39" xfId="0" applyFont="1" applyBorder="1"/>
    <xf numFmtId="0" fontId="6" fillId="0" borderId="63" xfId="0" applyFont="1" applyFill="1" applyBorder="1" applyAlignment="1">
      <alignment horizontal="left" vertical="top"/>
    </xf>
    <xf numFmtId="0" fontId="6" fillId="0" borderId="64" xfId="0" applyFont="1" applyFill="1" applyBorder="1" applyAlignment="1">
      <alignment horizontal="left" vertical="top"/>
    </xf>
    <xf numFmtId="0" fontId="24" fillId="0" borderId="65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>
      <alignment horizontal="left" vertical="top"/>
    </xf>
    <xf numFmtId="0" fontId="6" fillId="0" borderId="77" xfId="0" applyFont="1" applyFill="1" applyBorder="1" applyAlignment="1">
      <alignment horizontal="left" vertical="top"/>
    </xf>
    <xf numFmtId="0" fontId="24" fillId="0" borderId="78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left" vertical="center" shrinkToFit="1"/>
    </xf>
    <xf numFmtId="0" fontId="6" fillId="0" borderId="30" xfId="0" applyFont="1" applyFill="1" applyBorder="1" applyAlignment="1">
      <alignment horizontal="left" vertical="center" shrinkToFit="1"/>
    </xf>
    <xf numFmtId="0" fontId="6" fillId="0" borderId="84" xfId="0" applyFont="1" applyFill="1" applyBorder="1" applyAlignment="1">
      <alignment horizontal="left" vertical="center" shrinkToFit="1"/>
    </xf>
    <xf numFmtId="0" fontId="6" fillId="0" borderId="85" xfId="0" applyFont="1" applyFill="1" applyBorder="1" applyAlignment="1">
      <alignment horizontal="left" vertical="center" shrinkToFit="1"/>
    </xf>
    <xf numFmtId="211" fontId="3" fillId="0" borderId="40" xfId="0" applyNumberFormat="1" applyFont="1" applyFill="1" applyBorder="1" applyAlignment="1">
      <alignment horizontal="distributed" vertical="center" justifyLastLine="1"/>
    </xf>
    <xf numFmtId="0" fontId="25" fillId="0" borderId="81" xfId="0" applyFont="1" applyFill="1" applyBorder="1" applyAlignment="1">
      <alignment horizontal="center" vertical="center" wrapText="1" shrinkToFit="1"/>
    </xf>
    <xf numFmtId="0" fontId="25" fillId="0" borderId="30" xfId="0" applyFont="1" applyFill="1" applyBorder="1" applyAlignment="1">
      <alignment horizontal="center" vertical="center" wrapText="1" shrinkToFit="1"/>
    </xf>
    <xf numFmtId="0" fontId="25" fillId="0" borderId="82" xfId="0" applyFont="1" applyFill="1" applyBorder="1" applyAlignment="1">
      <alignment horizontal="center" vertical="center" wrapText="1" shrinkToFit="1"/>
    </xf>
    <xf numFmtId="0" fontId="25" fillId="0" borderId="83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24" fillId="0" borderId="73" xfId="0" applyFont="1" applyFill="1" applyBorder="1" applyAlignment="1">
      <alignment horizontal="center" vertical="center"/>
    </xf>
    <xf numFmtId="0" fontId="24" fillId="0" borderId="74" xfId="0" applyFont="1" applyFill="1" applyBorder="1" applyAlignment="1">
      <alignment horizontal="center" vertical="center"/>
    </xf>
    <xf numFmtId="0" fontId="24" fillId="0" borderId="7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3" fillId="0" borderId="87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0" fillId="0" borderId="53" xfId="0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center" vertical="center"/>
    </xf>
    <xf numFmtId="0" fontId="30" fillId="0" borderId="56" xfId="0" applyFont="1" applyFill="1" applyBorder="1" applyAlignment="1">
      <alignment horizontal="center" vertical="center"/>
    </xf>
    <xf numFmtId="0" fontId="30" fillId="0" borderId="57" xfId="0" applyFont="1" applyFill="1" applyBorder="1" applyAlignment="1">
      <alignment horizontal="center" vertical="center"/>
    </xf>
    <xf numFmtId="0" fontId="31" fillId="0" borderId="56" xfId="0" applyFont="1" applyFill="1" applyBorder="1" applyAlignment="1">
      <alignment horizontal="center" vertical="center"/>
    </xf>
    <xf numFmtId="0" fontId="31" fillId="0" borderId="57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30" fillId="0" borderId="55" xfId="0" applyFont="1" applyFill="1" applyBorder="1" applyAlignment="1">
      <alignment horizontal="center" vertical="center"/>
    </xf>
    <xf numFmtId="0" fontId="30" fillId="0" borderId="58" xfId="0" applyFont="1" applyFill="1" applyBorder="1" applyAlignment="1">
      <alignment horizontal="center" vertical="center"/>
    </xf>
    <xf numFmtId="0" fontId="31" fillId="0" borderId="58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justifyLastLine="1" shrinkToFit="1"/>
    </xf>
    <xf numFmtId="0" fontId="6" fillId="0" borderId="76" xfId="0" applyFont="1" applyFill="1" applyBorder="1" applyAlignment="1">
      <alignment horizontal="left" vertical="top" wrapText="1"/>
    </xf>
    <xf numFmtId="0" fontId="6" fillId="0" borderId="63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92" xfId="0" applyFont="1" applyFill="1" applyBorder="1" applyAlignment="1">
      <alignment horizontal="center" vertical="center"/>
    </xf>
    <xf numFmtId="0" fontId="24" fillId="0" borderId="91" xfId="0" applyFont="1" applyFill="1" applyBorder="1" applyAlignment="1">
      <alignment horizontal="center" vertical="center"/>
    </xf>
    <xf numFmtId="0" fontId="6" fillId="24" borderId="10" xfId="0" applyFont="1" applyFill="1" applyBorder="1" applyAlignment="1">
      <alignment horizontal="center" vertical="center"/>
    </xf>
    <xf numFmtId="0" fontId="6" fillId="24" borderId="38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6" fillId="24" borderId="37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  <xf numFmtId="0" fontId="6" fillId="24" borderId="27" xfId="0" applyFont="1" applyFill="1" applyBorder="1" applyAlignment="1">
      <alignment horizontal="center" vertical="center"/>
    </xf>
    <xf numFmtId="0" fontId="6" fillId="24" borderId="92" xfId="0" applyFont="1" applyFill="1" applyBorder="1" applyAlignment="1">
      <alignment horizontal="center" vertical="center"/>
    </xf>
    <xf numFmtId="0" fontId="6" fillId="24" borderId="60" xfId="0" applyFont="1" applyFill="1" applyBorder="1" applyAlignment="1">
      <alignment horizontal="center" vertical="center"/>
    </xf>
    <xf numFmtId="0" fontId="30" fillId="0" borderId="88" xfId="0" applyFont="1" applyFill="1" applyBorder="1" applyAlignment="1">
      <alignment horizontal="center" vertical="center"/>
    </xf>
    <xf numFmtId="211" fontId="28" fillId="0" borderId="39" xfId="0" applyNumberFormat="1" applyFont="1" applyFill="1" applyBorder="1" applyAlignment="1">
      <alignment horizontal="distributed" vertical="center" justifyLastLine="1"/>
    </xf>
    <xf numFmtId="211" fontId="28" fillId="0" borderId="62" xfId="0" applyNumberFormat="1" applyFont="1" applyFill="1" applyBorder="1" applyAlignment="1">
      <alignment horizontal="distributed" vertical="center" justifyLastLine="1"/>
    </xf>
    <xf numFmtId="0" fontId="4" fillId="0" borderId="0" xfId="0" applyFont="1" applyBorder="1" applyAlignment="1">
      <alignment horizontal="center" vertical="center" justifyLastLine="1" shrinkToFit="1"/>
    </xf>
    <xf numFmtId="0" fontId="30" fillId="0" borderId="90" xfId="0" applyFont="1" applyFill="1" applyBorder="1" applyAlignment="1">
      <alignment horizontal="center" vertical="center"/>
    </xf>
    <xf numFmtId="0" fontId="31" fillId="0" borderId="88" xfId="0" applyFont="1" applyFill="1" applyBorder="1" applyAlignment="1">
      <alignment horizontal="center" vertical="center"/>
    </xf>
    <xf numFmtId="0" fontId="29" fillId="0" borderId="88" xfId="0" applyFont="1" applyFill="1" applyBorder="1" applyAlignment="1">
      <alignment horizontal="center" vertical="center"/>
    </xf>
    <xf numFmtId="0" fontId="29" fillId="0" borderId="89" xfId="0" applyFont="1" applyFill="1" applyBorder="1" applyAlignment="1">
      <alignment horizontal="center" vertical="center"/>
    </xf>
    <xf numFmtId="0" fontId="29" fillId="0" borderId="57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top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40"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150098</xdr:colOff>
      <xdr:row>34</xdr:row>
      <xdr:rowOff>57726</xdr:rowOff>
    </xdr:from>
    <xdr:to>
      <xdr:col>29</xdr:col>
      <xdr:colOff>188640</xdr:colOff>
      <xdr:row>36</xdr:row>
      <xdr:rowOff>80817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830CD2-A610-4856-88DC-D2466694E120}"/>
            </a:ext>
          </a:extLst>
        </xdr:cNvPr>
        <xdr:cNvSpPr txBox="1"/>
      </xdr:nvSpPr>
      <xdr:spPr>
        <a:xfrm>
          <a:off x="5992098" y="6199908"/>
          <a:ext cx="1027545" cy="3232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/>
            <a:t>93/95=0.98</a:t>
          </a:r>
        </a:p>
      </xdr:txBody>
    </xdr:sp>
    <xdr:clientData/>
  </xdr:twoCellAnchor>
  <xdr:twoCellAnchor>
    <xdr:from>
      <xdr:col>27</xdr:col>
      <xdr:colOff>150098</xdr:colOff>
      <xdr:row>39</xdr:row>
      <xdr:rowOff>69272</xdr:rowOff>
    </xdr:from>
    <xdr:to>
      <xdr:col>29</xdr:col>
      <xdr:colOff>188640</xdr:colOff>
      <xdr:row>41</xdr:row>
      <xdr:rowOff>92363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28154A-3114-485E-9927-F8532CF2380F}"/>
            </a:ext>
          </a:extLst>
        </xdr:cNvPr>
        <xdr:cNvSpPr txBox="1"/>
      </xdr:nvSpPr>
      <xdr:spPr>
        <a:xfrm>
          <a:off x="5992098" y="6961908"/>
          <a:ext cx="1027545" cy="3232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/>
            <a:t>94/92=1.02</a:t>
          </a:r>
        </a:p>
      </xdr:txBody>
    </xdr:sp>
    <xdr:clientData/>
  </xdr:twoCellAnchor>
  <xdr:twoCellAnchor>
    <xdr:from>
      <xdr:col>27</xdr:col>
      <xdr:colOff>150098</xdr:colOff>
      <xdr:row>44</xdr:row>
      <xdr:rowOff>80817</xdr:rowOff>
    </xdr:from>
    <xdr:to>
      <xdr:col>29</xdr:col>
      <xdr:colOff>188640</xdr:colOff>
      <xdr:row>46</xdr:row>
      <xdr:rowOff>103908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C4BEC42-0BDA-4D7E-8CB7-4FB52A8602CD}"/>
            </a:ext>
          </a:extLst>
        </xdr:cNvPr>
        <xdr:cNvSpPr txBox="1"/>
      </xdr:nvSpPr>
      <xdr:spPr>
        <a:xfrm>
          <a:off x="5992098" y="7723908"/>
          <a:ext cx="1027545" cy="3232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/>
            <a:t>96/96=1.00</a:t>
          </a:r>
        </a:p>
      </xdr:txBody>
    </xdr:sp>
    <xdr:clientData/>
  </xdr:twoCellAnchor>
  <xdr:twoCellAnchor>
    <xdr:from>
      <xdr:col>52</xdr:col>
      <xdr:colOff>211751</xdr:colOff>
      <xdr:row>29</xdr:row>
      <xdr:rowOff>92363</xdr:rowOff>
    </xdr:from>
    <xdr:to>
      <xdr:col>53</xdr:col>
      <xdr:colOff>438805</xdr:colOff>
      <xdr:row>31</xdr:row>
      <xdr:rowOff>115454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82283AC-AB89-4615-94C5-60965591FFCB}"/>
            </a:ext>
          </a:extLst>
        </xdr:cNvPr>
        <xdr:cNvSpPr txBox="1"/>
      </xdr:nvSpPr>
      <xdr:spPr>
        <a:xfrm>
          <a:off x="13831462" y="5484090"/>
          <a:ext cx="1027545" cy="3232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/>
            <a:t>4/4=1.00</a:t>
          </a:r>
        </a:p>
      </xdr:txBody>
    </xdr:sp>
    <xdr:clientData/>
  </xdr:twoCellAnchor>
  <xdr:twoCellAnchor>
    <xdr:from>
      <xdr:col>52</xdr:col>
      <xdr:colOff>211751</xdr:colOff>
      <xdr:row>34</xdr:row>
      <xdr:rowOff>115454</xdr:rowOff>
    </xdr:from>
    <xdr:to>
      <xdr:col>53</xdr:col>
      <xdr:colOff>438805</xdr:colOff>
      <xdr:row>36</xdr:row>
      <xdr:rowOff>138545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FD6261-8058-4F38-A431-317113847BAD}"/>
            </a:ext>
          </a:extLst>
        </xdr:cNvPr>
        <xdr:cNvSpPr txBox="1"/>
      </xdr:nvSpPr>
      <xdr:spPr>
        <a:xfrm>
          <a:off x="13831462" y="6257636"/>
          <a:ext cx="1027545" cy="3232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/>
            <a:t>4/5=0.80</a:t>
          </a:r>
        </a:p>
      </xdr:txBody>
    </xdr:sp>
    <xdr:clientData/>
  </xdr:twoCellAnchor>
  <xdr:twoCellAnchor>
    <xdr:from>
      <xdr:col>52</xdr:col>
      <xdr:colOff>211751</xdr:colOff>
      <xdr:row>39</xdr:row>
      <xdr:rowOff>150090</xdr:rowOff>
    </xdr:from>
    <xdr:to>
      <xdr:col>53</xdr:col>
      <xdr:colOff>438805</xdr:colOff>
      <xdr:row>42</xdr:row>
      <xdr:rowOff>23090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B1CD75A-0E2F-44FF-B057-5B393B254BC0}"/>
            </a:ext>
          </a:extLst>
        </xdr:cNvPr>
        <xdr:cNvSpPr txBox="1"/>
      </xdr:nvSpPr>
      <xdr:spPr>
        <a:xfrm>
          <a:off x="13831462" y="7042726"/>
          <a:ext cx="1027545" cy="3232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/>
            <a:t>5/4=1.25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82D58-CB18-48BB-8289-B8B4EEB2110D}">
  <sheetPr codeName="Sheet7">
    <pageSetUpPr fitToPage="1"/>
  </sheetPr>
  <dimension ref="A1:AU64"/>
  <sheetViews>
    <sheetView tabSelected="1" view="pageBreakPreview" topLeftCell="C1" zoomScale="40" zoomScaleNormal="40" zoomScaleSheetLayoutView="40" workbookViewId="0">
      <selection activeCell="AA43" sqref="AA43"/>
    </sheetView>
  </sheetViews>
  <sheetFormatPr defaultColWidth="8.77734375" defaultRowHeight="15.6" customHeight="1" x14ac:dyDescent="0.2"/>
  <cols>
    <col min="1" max="2" width="8.77734375" style="1" hidden="1" customWidth="1"/>
    <col min="3" max="3" width="3.6640625" style="1" customWidth="1"/>
    <col min="4" max="4" width="10.6640625" style="1" customWidth="1"/>
    <col min="5" max="8" width="2.6640625" style="1" customWidth="1"/>
    <col min="9" max="9" width="2.6640625" style="26" customWidth="1"/>
    <col min="10" max="13" width="2.6640625" style="1" customWidth="1"/>
    <col min="14" max="14" width="2.6640625" style="26" customWidth="1"/>
    <col min="15" max="18" width="2.6640625" style="1" customWidth="1"/>
    <col min="19" max="19" width="2.6640625" style="26" customWidth="1"/>
    <col min="20" max="21" width="4.6640625" style="1" customWidth="1"/>
    <col min="22" max="23" width="9.88671875" style="1" customWidth="1"/>
    <col min="24" max="24" width="2.6640625" style="26" customWidth="1"/>
    <col min="25" max="25" width="3.6640625" style="1" customWidth="1"/>
    <col min="26" max="26" width="10.6640625" style="1" customWidth="1"/>
    <col min="27" max="27" width="3.88671875" style="1" customWidth="1"/>
    <col min="28" max="28" width="10.77734375" style="1" customWidth="1"/>
    <col min="29" max="29" width="2.6640625" style="26" customWidth="1"/>
    <col min="30" max="33" width="2.6640625" style="1" customWidth="1"/>
    <col min="34" max="34" width="2.6640625" style="26" customWidth="1"/>
    <col min="35" max="38" width="2.6640625" style="1" customWidth="1"/>
    <col min="39" max="39" width="2.6640625" style="26" customWidth="1"/>
    <col min="40" max="43" width="2.6640625" style="1" customWidth="1"/>
    <col min="44" max="45" width="5.109375" style="1" customWidth="1"/>
    <col min="46" max="47" width="9.33203125" style="1" customWidth="1"/>
    <col min="48" max="16384" width="8.77734375" style="1"/>
  </cols>
  <sheetData>
    <row r="1" spans="1:47" ht="23.4" x14ac:dyDescent="0.2">
      <c r="C1" s="132" t="s">
        <v>55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</row>
    <row r="2" spans="1:47" s="2" customFormat="1" ht="15.6" customHeight="1" x14ac:dyDescent="0.2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AA2" s="3"/>
      <c r="AB2" s="3"/>
      <c r="AC2" s="3"/>
      <c r="AD2" s="3"/>
      <c r="AE2" s="3"/>
      <c r="AF2" s="3"/>
      <c r="AO2" s="71" t="s">
        <v>6</v>
      </c>
      <c r="AP2" s="72"/>
      <c r="AQ2" s="72"/>
      <c r="AR2" s="72"/>
      <c r="AS2" s="72"/>
      <c r="AT2" s="72"/>
      <c r="AU2" s="72"/>
    </row>
    <row r="3" spans="1:47" s="2" customFormat="1" ht="21" customHeight="1" x14ac:dyDescent="0.2">
      <c r="D3" s="3"/>
      <c r="AB3" s="3"/>
      <c r="AC3" s="3"/>
      <c r="AO3" s="71" t="s">
        <v>0</v>
      </c>
      <c r="AP3" s="72"/>
      <c r="AQ3" s="72"/>
      <c r="AR3" s="72"/>
      <c r="AS3" s="72"/>
      <c r="AT3" s="72"/>
      <c r="AU3" s="72"/>
    </row>
    <row r="4" spans="1:47" s="2" customFormat="1" ht="26.1" customHeight="1" x14ac:dyDescent="0.2">
      <c r="C4" s="128" t="s">
        <v>43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3"/>
      <c r="Y4" s="3"/>
      <c r="Z4" s="3"/>
      <c r="AA4" s="128" t="s">
        <v>44</v>
      </c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</row>
    <row r="5" spans="1:47" s="2" customFormat="1" ht="14.25" customHeight="1" thickBot="1" x14ac:dyDescent="0.25"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B5" s="4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s="2" customFormat="1" ht="13.8" x14ac:dyDescent="0.2">
      <c r="C6" s="95" t="s">
        <v>7</v>
      </c>
      <c r="D6" s="96"/>
      <c r="E6" s="90">
        <v>1</v>
      </c>
      <c r="F6" s="91"/>
      <c r="G6" s="91"/>
      <c r="H6" s="91"/>
      <c r="I6" s="92"/>
      <c r="J6" s="93">
        <v>2</v>
      </c>
      <c r="K6" s="91"/>
      <c r="L6" s="91"/>
      <c r="M6" s="91"/>
      <c r="N6" s="92"/>
      <c r="O6" s="93">
        <v>3</v>
      </c>
      <c r="P6" s="91"/>
      <c r="Q6" s="91"/>
      <c r="R6" s="91"/>
      <c r="S6" s="92"/>
      <c r="T6" s="106" t="s">
        <v>1</v>
      </c>
      <c r="U6" s="60" t="s">
        <v>2</v>
      </c>
      <c r="V6" s="60" t="s">
        <v>3</v>
      </c>
      <c r="W6" s="108" t="s">
        <v>4</v>
      </c>
      <c r="AA6" s="95" t="s">
        <v>41</v>
      </c>
      <c r="AB6" s="96"/>
      <c r="AC6" s="90" t="s">
        <v>59</v>
      </c>
      <c r="AD6" s="91"/>
      <c r="AE6" s="91"/>
      <c r="AF6" s="91"/>
      <c r="AG6" s="92"/>
      <c r="AH6" s="93" t="s">
        <v>57</v>
      </c>
      <c r="AI6" s="91"/>
      <c r="AJ6" s="91"/>
      <c r="AK6" s="91"/>
      <c r="AL6" s="92"/>
      <c r="AM6" s="93" t="s">
        <v>58</v>
      </c>
      <c r="AN6" s="91"/>
      <c r="AO6" s="91"/>
      <c r="AP6" s="91"/>
      <c r="AQ6" s="92"/>
      <c r="AR6" s="106" t="s">
        <v>1</v>
      </c>
      <c r="AS6" s="60" t="s">
        <v>2</v>
      </c>
      <c r="AT6" s="60" t="s">
        <v>3</v>
      </c>
      <c r="AU6" s="108" t="s">
        <v>4</v>
      </c>
    </row>
    <row r="7" spans="1:47" ht="29.25" customHeight="1" thickBot="1" x14ac:dyDescent="0.25">
      <c r="B7" s="2"/>
      <c r="C7" s="97"/>
      <c r="D7" s="98"/>
      <c r="E7" s="101" t="str">
        <f>IF(D8="","",D8)</f>
        <v>割石</v>
      </c>
      <c r="F7" s="102"/>
      <c r="G7" s="102"/>
      <c r="H7" s="102"/>
      <c r="I7" s="102"/>
      <c r="J7" s="103" t="str">
        <f>IF(D13="","",D13)</f>
        <v>山畑</v>
      </c>
      <c r="K7" s="102"/>
      <c r="L7" s="102"/>
      <c r="M7" s="102"/>
      <c r="N7" s="102"/>
      <c r="O7" s="102" t="str">
        <f>IF(D18="","",D18)</f>
        <v>平井</v>
      </c>
      <c r="P7" s="102"/>
      <c r="Q7" s="102"/>
      <c r="R7" s="102"/>
      <c r="S7" s="102"/>
      <c r="T7" s="107"/>
      <c r="U7" s="61"/>
      <c r="V7" s="61"/>
      <c r="W7" s="109"/>
      <c r="X7" s="1"/>
      <c r="AA7" s="97"/>
      <c r="AB7" s="98"/>
      <c r="AC7" s="101" t="str">
        <f>IF(AB8="","",AB8)</f>
        <v>割石</v>
      </c>
      <c r="AD7" s="102"/>
      <c r="AE7" s="102"/>
      <c r="AF7" s="102"/>
      <c r="AG7" s="102"/>
      <c r="AH7" s="103" t="str">
        <f>IF(AB13="","",AB13)</f>
        <v>高橋</v>
      </c>
      <c r="AI7" s="102"/>
      <c r="AJ7" s="102"/>
      <c r="AK7" s="102"/>
      <c r="AL7" s="102"/>
      <c r="AM7" s="102" t="str">
        <f>IF(AB18="","",AB18)</f>
        <v>山下</v>
      </c>
      <c r="AN7" s="102"/>
      <c r="AO7" s="102"/>
      <c r="AP7" s="102"/>
      <c r="AQ7" s="102"/>
      <c r="AR7" s="107"/>
      <c r="AS7" s="61"/>
      <c r="AT7" s="61"/>
      <c r="AU7" s="109"/>
    </row>
    <row r="8" spans="1:47" ht="12" customHeight="1" x14ac:dyDescent="0.2">
      <c r="A8" s="1">
        <v>1</v>
      </c>
      <c r="B8" s="28">
        <v>1</v>
      </c>
      <c r="C8" s="83">
        <v>1</v>
      </c>
      <c r="D8" s="85" t="s">
        <v>10</v>
      </c>
      <c r="E8" s="86" t="str">
        <f>IF(E9="","",IF(E9&gt;I9,"○","×"))</f>
        <v/>
      </c>
      <c r="F8" s="66"/>
      <c r="G8" s="66"/>
      <c r="H8" s="66"/>
      <c r="I8" s="67"/>
      <c r="J8" s="6" t="str">
        <f>IF(J9="","",IF(J9="W","○",IF(J9="L","×",IF(J9&gt;N9,"○","×"))))</f>
        <v>○</v>
      </c>
      <c r="K8" s="7">
        <v>11</v>
      </c>
      <c r="L8" s="8" t="s">
        <v>5</v>
      </c>
      <c r="M8" s="7">
        <v>7</v>
      </c>
      <c r="N8" s="9"/>
      <c r="O8" s="6" t="str">
        <f>IF(O9="","",IF(O9="W","○",IF(O9="L","×",IF(O9&gt;S9,"○","×"))))</f>
        <v>○</v>
      </c>
      <c r="P8" s="7">
        <v>11</v>
      </c>
      <c r="Q8" s="8" t="s">
        <v>5</v>
      </c>
      <c r="R8" s="7">
        <v>7</v>
      </c>
      <c r="S8" s="9"/>
      <c r="T8" s="110">
        <f>IF(D8="","",COUNTIF($E$8:$S$12,"○"))</f>
        <v>2</v>
      </c>
      <c r="U8" s="112">
        <f>IF(D8="","",COUNTIF($E$8:$S$12,"×"))</f>
        <v>0</v>
      </c>
      <c r="V8" s="114">
        <f>IF(D8="","",T8*2+U8)</f>
        <v>4</v>
      </c>
      <c r="W8" s="116">
        <f>IF(D8="","",RANK(V8,$V$8:$V$22))</f>
        <v>1</v>
      </c>
      <c r="X8" s="1"/>
      <c r="AA8" s="129" t="s">
        <v>68</v>
      </c>
      <c r="AB8" s="85" t="s">
        <v>10</v>
      </c>
      <c r="AC8" s="86" t="str">
        <f>IF(AC9="","",IF(AC9&gt;AG9,"○","×"))</f>
        <v/>
      </c>
      <c r="AD8" s="66"/>
      <c r="AE8" s="66"/>
      <c r="AF8" s="66"/>
      <c r="AG8" s="67"/>
      <c r="AH8" s="6" t="str">
        <f>IF(AH9="","",IF(AH9="W","○",IF(AH9="L","×",IF(AH9&gt;AL9,"○","×"))))</f>
        <v>○</v>
      </c>
      <c r="AI8" s="7">
        <v>11</v>
      </c>
      <c r="AJ8" s="8" t="s">
        <v>5</v>
      </c>
      <c r="AK8" s="7">
        <v>6</v>
      </c>
      <c r="AL8" s="9"/>
      <c r="AM8" s="6" t="str">
        <f>IF(AM9="","",IF(AM9="W","○",IF(AM9="L","×",IF(AM9&gt;AQ9,"○","×"))))</f>
        <v>○</v>
      </c>
      <c r="AN8" s="7">
        <v>11</v>
      </c>
      <c r="AO8" s="8" t="s">
        <v>5</v>
      </c>
      <c r="AP8" s="7">
        <v>7</v>
      </c>
      <c r="AQ8" s="9"/>
      <c r="AR8" s="110">
        <f>IF(AB8="","",COUNTIF($AC$8:$AQ$12,"○"))</f>
        <v>2</v>
      </c>
      <c r="AS8" s="112">
        <f>IF(AB8="","",COUNTIF($AC$8:$AQ$12,"×"))</f>
        <v>0</v>
      </c>
      <c r="AT8" s="114">
        <f>IF(AB8="","",AR8*2+AS8)</f>
        <v>4</v>
      </c>
      <c r="AU8" s="116">
        <f>IF(AB8="","",RANK(AT8,$AT$8:$AT$22))</f>
        <v>1</v>
      </c>
    </row>
    <row r="9" spans="1:47" ht="12" customHeight="1" x14ac:dyDescent="0.2">
      <c r="A9" s="1">
        <v>1</v>
      </c>
      <c r="B9" s="28">
        <v>2</v>
      </c>
      <c r="C9" s="76"/>
      <c r="D9" s="79"/>
      <c r="E9" s="86"/>
      <c r="F9" s="66"/>
      <c r="G9" s="66"/>
      <c r="H9" s="66"/>
      <c r="I9" s="67"/>
      <c r="J9" s="88">
        <f>IF(K8="","",IF(K8&gt;M8,1,0)+IF(K9&gt;M9,1,0)+IF(K10&gt;M10,1,0)+IF(K11&gt;M11,1,0)+IF(K12&gt;M12,1,0))</f>
        <v>3</v>
      </c>
      <c r="K9" s="10">
        <v>11</v>
      </c>
      <c r="L9" s="11" t="s">
        <v>5</v>
      </c>
      <c r="M9" s="10">
        <v>9</v>
      </c>
      <c r="N9" s="99">
        <f>IF(OR(J9="L",J9="W"),"",IF(K8="","",IF(K8&lt;M8,1,0)+IF(K9&lt;M9,1,0)+IF(K10&lt;M10,1,0)+IF(K11&lt;M11,1,0)+IF(K12&lt;M12,1,0)))</f>
        <v>0</v>
      </c>
      <c r="O9" s="88">
        <f>IF(P8="","",IF(P8&gt;R8,1,0)+IF(P9&gt;R9,1,0)+IF(P10&gt;R10,1,0)+IF(P11&gt;R11,1,0)+IF(P12&gt;R12,1,0))</f>
        <v>3</v>
      </c>
      <c r="P9" s="10">
        <v>11</v>
      </c>
      <c r="Q9" s="11" t="s">
        <v>5</v>
      </c>
      <c r="R9" s="10">
        <v>2</v>
      </c>
      <c r="S9" s="99">
        <f>IF(OR(O9="L",O9="W"),"",IF(P8="","",IF(P8&lt;R8,1,0)+IF(P9&lt;R9,1,0)+IF(P10&lt;R10,1,0)+IF(P11&lt;R11,1,0)+IF(P12&lt;R12,1,0)))</f>
        <v>0</v>
      </c>
      <c r="T9" s="111"/>
      <c r="U9" s="113"/>
      <c r="V9" s="115"/>
      <c r="W9" s="117"/>
      <c r="X9" s="1"/>
      <c r="AA9" s="76"/>
      <c r="AB9" s="79"/>
      <c r="AC9" s="86"/>
      <c r="AD9" s="66"/>
      <c r="AE9" s="66"/>
      <c r="AF9" s="66"/>
      <c r="AG9" s="67"/>
      <c r="AH9" s="88">
        <f>IF(AI8="","",IF(AI8&gt;AK8,1,0)+IF(AI9&gt;AK9,1,0)+IF(AI10&gt;AK10,1,0)+IF(AI11&gt;AK11,1,0)+IF(AI12&gt;AK12,1,0))</f>
        <v>3</v>
      </c>
      <c r="AI9" s="10">
        <v>11</v>
      </c>
      <c r="AJ9" s="11" t="s">
        <v>5</v>
      </c>
      <c r="AK9" s="10">
        <v>7</v>
      </c>
      <c r="AL9" s="99">
        <f>IF(OR(AH9="L",AH9="W"),"",IF(AI8="","",IF(AI8&lt;AK8,1,0)+IF(AI9&lt;AK9,1,0)+IF(AI10&lt;AK10,1,0)+IF(AI11&lt;AK11,1,0)+IF(AI12&lt;AK12,1,0)))</f>
        <v>0</v>
      </c>
      <c r="AM9" s="88">
        <f>IF(AN8="","",IF(AN8&gt;AP8,1,0)+IF(AN9&gt;AP9,1,0)+IF(AN10&gt;AP10,1,0)+IF(AN11&gt;AP11,1,0)+IF(AN12&gt;AP12,1,0))</f>
        <v>3</v>
      </c>
      <c r="AN9" s="10">
        <v>10</v>
      </c>
      <c r="AO9" s="11" t="s">
        <v>5</v>
      </c>
      <c r="AP9" s="10">
        <v>12</v>
      </c>
      <c r="AQ9" s="99">
        <f>IF(OR(AM9="L",AM9="W"),"",IF(AN8="","",IF(AN8&lt;AP8,1,0)+IF(AN9&lt;AP9,1,0)+IF(AN10&lt;AP10,1,0)+IF(AN11&lt;AP11,1,0)+IF(AN12&lt;AP12,1,0)))</f>
        <v>1</v>
      </c>
      <c r="AR9" s="111"/>
      <c r="AS9" s="113"/>
      <c r="AT9" s="115"/>
      <c r="AU9" s="117"/>
    </row>
    <row r="10" spans="1:47" ht="12" customHeight="1" x14ac:dyDescent="0.2">
      <c r="A10" s="1">
        <v>1</v>
      </c>
      <c r="B10" s="28">
        <v>3</v>
      </c>
      <c r="C10" s="76"/>
      <c r="D10" s="79"/>
      <c r="E10" s="86"/>
      <c r="F10" s="66"/>
      <c r="G10" s="66"/>
      <c r="H10" s="66"/>
      <c r="I10" s="67"/>
      <c r="J10" s="88"/>
      <c r="K10" s="10">
        <v>11</v>
      </c>
      <c r="L10" s="11" t="s">
        <v>5</v>
      </c>
      <c r="M10" s="10">
        <v>5</v>
      </c>
      <c r="N10" s="99"/>
      <c r="O10" s="88"/>
      <c r="P10" s="10">
        <v>11</v>
      </c>
      <c r="Q10" s="11" t="s">
        <v>5</v>
      </c>
      <c r="R10" s="10">
        <v>8</v>
      </c>
      <c r="S10" s="99"/>
      <c r="T10" s="111"/>
      <c r="U10" s="113"/>
      <c r="V10" s="115"/>
      <c r="W10" s="117"/>
      <c r="X10" s="1"/>
      <c r="AA10" s="76"/>
      <c r="AB10" s="79"/>
      <c r="AC10" s="86"/>
      <c r="AD10" s="66"/>
      <c r="AE10" s="66"/>
      <c r="AF10" s="66"/>
      <c r="AG10" s="67"/>
      <c r="AH10" s="88"/>
      <c r="AI10" s="10">
        <v>13</v>
      </c>
      <c r="AJ10" s="11" t="s">
        <v>5</v>
      </c>
      <c r="AK10" s="10">
        <v>11</v>
      </c>
      <c r="AL10" s="99"/>
      <c r="AM10" s="88"/>
      <c r="AN10" s="10">
        <v>11</v>
      </c>
      <c r="AO10" s="11" t="s">
        <v>5</v>
      </c>
      <c r="AP10" s="10">
        <v>3</v>
      </c>
      <c r="AQ10" s="99"/>
      <c r="AR10" s="111"/>
      <c r="AS10" s="113"/>
      <c r="AT10" s="115"/>
      <c r="AU10" s="117"/>
    </row>
    <row r="11" spans="1:47" ht="12" customHeight="1" x14ac:dyDescent="0.2">
      <c r="A11" s="1">
        <v>1</v>
      </c>
      <c r="B11" s="28">
        <v>4</v>
      </c>
      <c r="C11" s="76"/>
      <c r="D11" s="73" t="s">
        <v>11</v>
      </c>
      <c r="E11" s="86"/>
      <c r="F11" s="66"/>
      <c r="G11" s="66"/>
      <c r="H11" s="66"/>
      <c r="I11" s="67"/>
      <c r="J11" s="88"/>
      <c r="K11" s="10"/>
      <c r="L11" s="11" t="s">
        <v>5</v>
      </c>
      <c r="M11" s="10"/>
      <c r="N11" s="99"/>
      <c r="O11" s="88"/>
      <c r="P11" s="10"/>
      <c r="Q11" s="11" t="s">
        <v>5</v>
      </c>
      <c r="R11" s="10"/>
      <c r="S11" s="99"/>
      <c r="T11" s="111"/>
      <c r="U11" s="113"/>
      <c r="V11" s="115"/>
      <c r="W11" s="117"/>
      <c r="X11" s="1"/>
      <c r="AA11" s="76"/>
      <c r="AB11" s="73" t="s">
        <v>11</v>
      </c>
      <c r="AC11" s="86"/>
      <c r="AD11" s="66"/>
      <c r="AE11" s="66"/>
      <c r="AF11" s="66"/>
      <c r="AG11" s="67"/>
      <c r="AH11" s="88"/>
      <c r="AI11" s="10"/>
      <c r="AJ11" s="11" t="s">
        <v>5</v>
      </c>
      <c r="AK11" s="10"/>
      <c r="AL11" s="99"/>
      <c r="AM11" s="88"/>
      <c r="AN11" s="10">
        <v>11</v>
      </c>
      <c r="AO11" s="11" t="s">
        <v>5</v>
      </c>
      <c r="AP11" s="10">
        <v>4</v>
      </c>
      <c r="AQ11" s="99"/>
      <c r="AR11" s="111"/>
      <c r="AS11" s="113"/>
      <c r="AT11" s="115"/>
      <c r="AU11" s="117"/>
    </row>
    <row r="12" spans="1:47" ht="12" customHeight="1" x14ac:dyDescent="0.2">
      <c r="A12" s="1">
        <v>1</v>
      </c>
      <c r="B12" s="28">
        <v>5</v>
      </c>
      <c r="C12" s="84"/>
      <c r="D12" s="74"/>
      <c r="E12" s="87"/>
      <c r="F12" s="69"/>
      <c r="G12" s="69"/>
      <c r="H12" s="69"/>
      <c r="I12" s="70"/>
      <c r="J12" s="89"/>
      <c r="K12" s="12"/>
      <c r="L12" s="13" t="s">
        <v>5</v>
      </c>
      <c r="M12" s="12"/>
      <c r="N12" s="100"/>
      <c r="O12" s="89"/>
      <c r="P12" s="12"/>
      <c r="Q12" s="13" t="s">
        <v>5</v>
      </c>
      <c r="R12" s="12"/>
      <c r="S12" s="100"/>
      <c r="T12" s="111"/>
      <c r="U12" s="113"/>
      <c r="V12" s="115"/>
      <c r="W12" s="117"/>
      <c r="X12" s="1"/>
      <c r="AA12" s="84"/>
      <c r="AB12" s="74"/>
      <c r="AC12" s="87"/>
      <c r="AD12" s="69"/>
      <c r="AE12" s="69"/>
      <c r="AF12" s="69"/>
      <c r="AG12" s="70"/>
      <c r="AH12" s="89"/>
      <c r="AI12" s="12"/>
      <c r="AJ12" s="13" t="s">
        <v>5</v>
      </c>
      <c r="AK12" s="12"/>
      <c r="AL12" s="100"/>
      <c r="AM12" s="89"/>
      <c r="AN12" s="12"/>
      <c r="AO12" s="13" t="s">
        <v>5</v>
      </c>
      <c r="AP12" s="12"/>
      <c r="AQ12" s="100"/>
      <c r="AR12" s="111"/>
      <c r="AS12" s="113"/>
      <c r="AT12" s="115"/>
      <c r="AU12" s="117"/>
    </row>
    <row r="13" spans="1:47" ht="12" customHeight="1" x14ac:dyDescent="0.2">
      <c r="A13" s="1">
        <f t="shared" ref="A13:A41" si="0">A8+1</f>
        <v>2</v>
      </c>
      <c r="B13" s="28">
        <f t="shared" ref="B13:B41" si="1">B8</f>
        <v>1</v>
      </c>
      <c r="C13" s="80">
        <v>2</v>
      </c>
      <c r="D13" s="82" t="s">
        <v>13</v>
      </c>
      <c r="E13" s="6" t="str">
        <f>IF(J8="","",IF(J8="○","×","○"))</f>
        <v>×</v>
      </c>
      <c r="F13" s="14">
        <f>IF(M8="","",M8)</f>
        <v>7</v>
      </c>
      <c r="G13" s="15" t="s">
        <v>5</v>
      </c>
      <c r="H13" s="16">
        <f>IF(K8="","",K8)</f>
        <v>11</v>
      </c>
      <c r="I13" s="17"/>
      <c r="J13" s="62" t="str">
        <f>IF(J14="","",IF(J14&gt;N14,"○","×"))</f>
        <v/>
      </c>
      <c r="K13" s="63"/>
      <c r="L13" s="63"/>
      <c r="M13" s="63"/>
      <c r="N13" s="64"/>
      <c r="O13" s="6" t="str">
        <f>IF(O14="","",IF(O14="W","○",IF(O14="L","×",IF(O14&gt;S14,"○","×"))))</f>
        <v>×</v>
      </c>
      <c r="P13" s="7">
        <v>12</v>
      </c>
      <c r="Q13" s="8" t="s">
        <v>5</v>
      </c>
      <c r="R13" s="7">
        <v>10</v>
      </c>
      <c r="S13" s="9"/>
      <c r="T13" s="110">
        <f>IF(D13="","",COUNTIF($E$13:$S$17,"○"))</f>
        <v>0</v>
      </c>
      <c r="U13" s="112">
        <f>IF(D13="","",COUNTIF($E$13:$S$17,"×"))</f>
        <v>2</v>
      </c>
      <c r="V13" s="114">
        <f>IF(D13="","",T13*2+U13)</f>
        <v>2</v>
      </c>
      <c r="W13" s="116">
        <f>IF(D13="","",RANK(V13,$V$8:$V$22))</f>
        <v>3</v>
      </c>
      <c r="X13" s="1"/>
      <c r="AA13" s="130" t="s">
        <v>69</v>
      </c>
      <c r="AB13" s="82" t="s">
        <v>12</v>
      </c>
      <c r="AC13" s="6" t="str">
        <f>IF(AH8="","",IF(AH8="○","×","○"))</f>
        <v>×</v>
      </c>
      <c r="AD13" s="14">
        <f>IF(AK8="","",AK8)</f>
        <v>6</v>
      </c>
      <c r="AE13" s="15" t="s">
        <v>5</v>
      </c>
      <c r="AF13" s="16">
        <f>IF(AI8="","",AI8)</f>
        <v>11</v>
      </c>
      <c r="AG13" s="17"/>
      <c r="AH13" s="62" t="str">
        <f>IF(AH14="","",IF(AH14&gt;AL14,"○","×"))</f>
        <v/>
      </c>
      <c r="AI13" s="63"/>
      <c r="AJ13" s="63"/>
      <c r="AK13" s="63"/>
      <c r="AL13" s="64"/>
      <c r="AM13" s="6" t="str">
        <f>IF(AM14="","",IF(AM14="W","○",IF(AM14="L","×",IF(AM14&gt;AQ14,"○","×"))))</f>
        <v>○</v>
      </c>
      <c r="AN13" s="7">
        <v>14</v>
      </c>
      <c r="AO13" s="8" t="s">
        <v>5</v>
      </c>
      <c r="AP13" s="7">
        <v>12</v>
      </c>
      <c r="AQ13" s="9"/>
      <c r="AR13" s="110">
        <f>IF(AB13="","",COUNTIF($AC$13:$AQ$17,"○"))</f>
        <v>1</v>
      </c>
      <c r="AS13" s="112">
        <f>IF(AB13="","",COUNTIF($AC$13:$AQ$17,"×"))</f>
        <v>1</v>
      </c>
      <c r="AT13" s="114">
        <f>IF(AB13="","",AR13*2+AS13)</f>
        <v>3</v>
      </c>
      <c r="AU13" s="116">
        <f>IF(AB13="","",RANK(AT13,$AT$8:$AT$22))</f>
        <v>2</v>
      </c>
    </row>
    <row r="14" spans="1:47" ht="12" customHeight="1" x14ac:dyDescent="0.2">
      <c r="A14" s="1">
        <f t="shared" si="0"/>
        <v>2</v>
      </c>
      <c r="B14" s="28">
        <f t="shared" si="1"/>
        <v>2</v>
      </c>
      <c r="C14" s="76"/>
      <c r="D14" s="79"/>
      <c r="E14" s="104">
        <f>IF(J9="W","L",IF(J9="L","W",IF(J9="","",N9)))</f>
        <v>0</v>
      </c>
      <c r="F14" s="18">
        <f>IF(M9="","",M9)</f>
        <v>9</v>
      </c>
      <c r="G14" s="11" t="s">
        <v>5</v>
      </c>
      <c r="H14" s="19">
        <f>IF(K9="","",K9)</f>
        <v>11</v>
      </c>
      <c r="I14" s="99">
        <f>IF(OR(E14="L",E14="W"),"",J9)</f>
        <v>3</v>
      </c>
      <c r="J14" s="65"/>
      <c r="K14" s="66"/>
      <c r="L14" s="66"/>
      <c r="M14" s="66"/>
      <c r="N14" s="67"/>
      <c r="O14" s="88">
        <f>IF(P13="","",IF(P13&gt;R13,1,0)+IF(P14&gt;R14,1,0)+IF(P15&gt;R15,1,0)+IF(P16&gt;R16,1,0)+IF(P17&gt;R17,1,0))</f>
        <v>1</v>
      </c>
      <c r="P14" s="10">
        <v>5</v>
      </c>
      <c r="Q14" s="11" t="s">
        <v>5</v>
      </c>
      <c r="R14" s="10">
        <v>11</v>
      </c>
      <c r="S14" s="99">
        <f>IF(OR(O14="L",O14="W"),"",IF(P13="","",IF(P13&lt;R13,1,0)+IF(P14&lt;R14,1,0)+IF(P15&lt;R15,1,0)+IF(P16&lt;R16,1,0)+IF(P17&lt;R17,1,0)))</f>
        <v>3</v>
      </c>
      <c r="T14" s="111"/>
      <c r="U14" s="113"/>
      <c r="V14" s="115"/>
      <c r="W14" s="117"/>
      <c r="X14" s="1"/>
      <c r="AA14" s="76"/>
      <c r="AB14" s="79"/>
      <c r="AC14" s="104">
        <f>IF(AH9="W","L",IF(AH9="L","W",IF(AH9="","",AL9)))</f>
        <v>0</v>
      </c>
      <c r="AD14" s="18">
        <f>IF(AK9="","",AK9)</f>
        <v>7</v>
      </c>
      <c r="AE14" s="11" t="s">
        <v>5</v>
      </c>
      <c r="AF14" s="19">
        <f>IF(AI9="","",AI9)</f>
        <v>11</v>
      </c>
      <c r="AG14" s="99">
        <f>IF(OR(AC14="L",AC14="W"),"",AH9)</f>
        <v>3</v>
      </c>
      <c r="AH14" s="65"/>
      <c r="AI14" s="66"/>
      <c r="AJ14" s="66"/>
      <c r="AK14" s="66"/>
      <c r="AL14" s="67"/>
      <c r="AM14" s="88">
        <f>IF(AN13="","",IF(AN13&gt;AP13,1,0)+IF(AN14&gt;AP14,1,0)+IF(AN15&gt;AP15,1,0)+IF(AN16&gt;AP16,1,0)+IF(AN17&gt;AP17,1,0))</f>
        <v>3</v>
      </c>
      <c r="AN14" s="10">
        <v>11</v>
      </c>
      <c r="AO14" s="11" t="s">
        <v>5</v>
      </c>
      <c r="AP14" s="10">
        <v>7</v>
      </c>
      <c r="AQ14" s="99">
        <f>IF(OR(AM14="L",AM14="W"),"",IF(AN13="","",IF(AN13&lt;AP13,1,0)+IF(AN14&lt;AP14,1,0)+IF(AN15&lt;AP15,1,0)+IF(AN16&lt;AP16,1,0)+IF(AN17&lt;AP17,1,0)))</f>
        <v>0</v>
      </c>
      <c r="AR14" s="111"/>
      <c r="AS14" s="113"/>
      <c r="AT14" s="115"/>
      <c r="AU14" s="117"/>
    </row>
    <row r="15" spans="1:47" ht="12" customHeight="1" x14ac:dyDescent="0.2">
      <c r="A15" s="1">
        <f t="shared" si="0"/>
        <v>2</v>
      </c>
      <c r="B15" s="28">
        <f t="shared" si="1"/>
        <v>3</v>
      </c>
      <c r="C15" s="76"/>
      <c r="D15" s="79"/>
      <c r="E15" s="104"/>
      <c r="F15" s="18">
        <f>IF(M10="","",M10)</f>
        <v>5</v>
      </c>
      <c r="G15" s="11" t="s">
        <v>5</v>
      </c>
      <c r="H15" s="19">
        <f>IF(K10="","",K10)</f>
        <v>11</v>
      </c>
      <c r="I15" s="99"/>
      <c r="J15" s="65"/>
      <c r="K15" s="66"/>
      <c r="L15" s="66"/>
      <c r="M15" s="66"/>
      <c r="N15" s="67"/>
      <c r="O15" s="88"/>
      <c r="P15" s="10">
        <v>3</v>
      </c>
      <c r="Q15" s="11" t="s">
        <v>5</v>
      </c>
      <c r="R15" s="10">
        <v>11</v>
      </c>
      <c r="S15" s="99"/>
      <c r="T15" s="111"/>
      <c r="U15" s="113"/>
      <c r="V15" s="115"/>
      <c r="W15" s="117"/>
      <c r="X15" s="1"/>
      <c r="AA15" s="76"/>
      <c r="AB15" s="79"/>
      <c r="AC15" s="104"/>
      <c r="AD15" s="18">
        <f>IF(AK10="","",AK10)</f>
        <v>11</v>
      </c>
      <c r="AE15" s="11" t="s">
        <v>5</v>
      </c>
      <c r="AF15" s="19">
        <f>IF(AI10="","",AI10)</f>
        <v>13</v>
      </c>
      <c r="AG15" s="99"/>
      <c r="AH15" s="65"/>
      <c r="AI15" s="66"/>
      <c r="AJ15" s="66"/>
      <c r="AK15" s="66"/>
      <c r="AL15" s="67"/>
      <c r="AM15" s="88"/>
      <c r="AN15" s="10">
        <v>11</v>
      </c>
      <c r="AO15" s="11" t="s">
        <v>5</v>
      </c>
      <c r="AP15" s="10">
        <v>6</v>
      </c>
      <c r="AQ15" s="99"/>
      <c r="AR15" s="111"/>
      <c r="AS15" s="113"/>
      <c r="AT15" s="115"/>
      <c r="AU15" s="117"/>
    </row>
    <row r="16" spans="1:47" ht="12" customHeight="1" x14ac:dyDescent="0.2">
      <c r="A16" s="1">
        <f t="shared" si="0"/>
        <v>2</v>
      </c>
      <c r="B16" s="28">
        <f t="shared" si="1"/>
        <v>4</v>
      </c>
      <c r="C16" s="76"/>
      <c r="D16" s="73" t="s">
        <v>14</v>
      </c>
      <c r="E16" s="104"/>
      <c r="F16" s="18" t="str">
        <f>IF(M11="","",M11)</f>
        <v/>
      </c>
      <c r="G16" s="11" t="s">
        <v>5</v>
      </c>
      <c r="H16" s="19" t="str">
        <f>IF(K11="","",K11)</f>
        <v/>
      </c>
      <c r="I16" s="99"/>
      <c r="J16" s="65"/>
      <c r="K16" s="66"/>
      <c r="L16" s="66"/>
      <c r="M16" s="66"/>
      <c r="N16" s="67"/>
      <c r="O16" s="88"/>
      <c r="P16" s="10">
        <v>9</v>
      </c>
      <c r="Q16" s="11" t="s">
        <v>5</v>
      </c>
      <c r="R16" s="10">
        <v>11</v>
      </c>
      <c r="S16" s="99"/>
      <c r="T16" s="111"/>
      <c r="U16" s="113"/>
      <c r="V16" s="115"/>
      <c r="W16" s="117"/>
      <c r="X16" s="1"/>
      <c r="AA16" s="76"/>
      <c r="AB16" s="73" t="s">
        <v>16</v>
      </c>
      <c r="AC16" s="104"/>
      <c r="AD16" s="18" t="str">
        <f>IF(AK11="","",AK11)</f>
        <v/>
      </c>
      <c r="AE16" s="11" t="s">
        <v>5</v>
      </c>
      <c r="AF16" s="19" t="str">
        <f>IF(AI11="","",AI11)</f>
        <v/>
      </c>
      <c r="AG16" s="99"/>
      <c r="AH16" s="65"/>
      <c r="AI16" s="66"/>
      <c r="AJ16" s="66"/>
      <c r="AK16" s="66"/>
      <c r="AL16" s="67"/>
      <c r="AM16" s="88"/>
      <c r="AN16" s="10"/>
      <c r="AO16" s="11" t="s">
        <v>5</v>
      </c>
      <c r="AP16" s="10"/>
      <c r="AQ16" s="99"/>
      <c r="AR16" s="111"/>
      <c r="AS16" s="113"/>
      <c r="AT16" s="115"/>
      <c r="AU16" s="117"/>
    </row>
    <row r="17" spans="1:47" ht="12" customHeight="1" x14ac:dyDescent="0.2">
      <c r="A17" s="1">
        <f t="shared" si="0"/>
        <v>2</v>
      </c>
      <c r="B17" s="28">
        <f t="shared" si="1"/>
        <v>5</v>
      </c>
      <c r="C17" s="81"/>
      <c r="D17" s="74"/>
      <c r="E17" s="105"/>
      <c r="F17" s="20" t="str">
        <f>IF(M12="","",M12)</f>
        <v/>
      </c>
      <c r="G17" s="13" t="s">
        <v>5</v>
      </c>
      <c r="H17" s="21" t="str">
        <f>IF(K12="","",K12)</f>
        <v/>
      </c>
      <c r="I17" s="100"/>
      <c r="J17" s="68"/>
      <c r="K17" s="69"/>
      <c r="L17" s="69"/>
      <c r="M17" s="69"/>
      <c r="N17" s="70"/>
      <c r="O17" s="89"/>
      <c r="P17" s="12"/>
      <c r="Q17" s="13" t="s">
        <v>5</v>
      </c>
      <c r="R17" s="12"/>
      <c r="S17" s="100"/>
      <c r="T17" s="111"/>
      <c r="U17" s="113"/>
      <c r="V17" s="115"/>
      <c r="W17" s="117"/>
      <c r="X17" s="1"/>
      <c r="AA17" s="81"/>
      <c r="AB17" s="74"/>
      <c r="AC17" s="105"/>
      <c r="AD17" s="20" t="str">
        <f>IF(AK12="","",AK12)</f>
        <v/>
      </c>
      <c r="AE17" s="13" t="s">
        <v>5</v>
      </c>
      <c r="AF17" s="21" t="str">
        <f>IF(AI12="","",AI12)</f>
        <v/>
      </c>
      <c r="AG17" s="100"/>
      <c r="AH17" s="68"/>
      <c r="AI17" s="69"/>
      <c r="AJ17" s="69"/>
      <c r="AK17" s="69"/>
      <c r="AL17" s="70"/>
      <c r="AM17" s="89"/>
      <c r="AN17" s="12"/>
      <c r="AO17" s="13" t="s">
        <v>5</v>
      </c>
      <c r="AP17" s="12"/>
      <c r="AQ17" s="100"/>
      <c r="AR17" s="111"/>
      <c r="AS17" s="113"/>
      <c r="AT17" s="115"/>
      <c r="AU17" s="117"/>
    </row>
    <row r="18" spans="1:47" ht="12" customHeight="1" x14ac:dyDescent="0.2">
      <c r="A18" s="1">
        <f t="shared" si="0"/>
        <v>3</v>
      </c>
      <c r="B18" s="28">
        <f t="shared" si="1"/>
        <v>1</v>
      </c>
      <c r="C18" s="75">
        <v>3</v>
      </c>
      <c r="D18" s="78" t="s">
        <v>15</v>
      </c>
      <c r="E18" s="6" t="str">
        <f>IF(O8="","",IF(O8="○","×","○"))</f>
        <v>×</v>
      </c>
      <c r="F18" s="14">
        <f>IF(R8="","",R8)</f>
        <v>7</v>
      </c>
      <c r="G18" s="15" t="s">
        <v>5</v>
      </c>
      <c r="H18" s="16">
        <f>IF(P8="","",P8)</f>
        <v>11</v>
      </c>
      <c r="I18" s="22"/>
      <c r="J18" s="6" t="str">
        <f>IF(O13="","",IF(O13="○","×","○"))</f>
        <v>○</v>
      </c>
      <c r="K18" s="14">
        <f>IF(R13="","",R13)</f>
        <v>10</v>
      </c>
      <c r="L18" s="15" t="s">
        <v>5</v>
      </c>
      <c r="M18" s="16">
        <f>IF(P13="","",P13)</f>
        <v>12</v>
      </c>
      <c r="N18" s="22"/>
      <c r="O18" s="62" t="str">
        <f>IF(O19="","",IF(O19&gt;S19,"○","×"))</f>
        <v/>
      </c>
      <c r="P18" s="63"/>
      <c r="Q18" s="63"/>
      <c r="R18" s="63"/>
      <c r="S18" s="64"/>
      <c r="T18" s="110">
        <f>IF(D18="","",COUNTIF($E$18:$S$22,"○"))</f>
        <v>1</v>
      </c>
      <c r="U18" s="112">
        <f>IF(D18="","",COUNTIF($E$18:$S$22,"×"))</f>
        <v>1</v>
      </c>
      <c r="V18" s="114">
        <f>IF(D18="","",T18*2+U18)</f>
        <v>3</v>
      </c>
      <c r="W18" s="116">
        <f>IF(D18="","",RANK(V18,$V$8:$V$22))</f>
        <v>2</v>
      </c>
      <c r="X18" s="1"/>
      <c r="AA18" s="131" t="s">
        <v>70</v>
      </c>
      <c r="AB18" s="78" t="s">
        <v>20</v>
      </c>
      <c r="AC18" s="6" t="str">
        <f>IF(AM8="","",IF(AM8="○","×","○"))</f>
        <v>×</v>
      </c>
      <c r="AD18" s="14">
        <f>IF(AP8="","",AP8)</f>
        <v>7</v>
      </c>
      <c r="AE18" s="15" t="s">
        <v>5</v>
      </c>
      <c r="AF18" s="16">
        <f>IF(AN8="","",AN8)</f>
        <v>11</v>
      </c>
      <c r="AG18" s="22"/>
      <c r="AH18" s="6" t="str">
        <f>IF(AM13="","",IF(AM13="○","×","○"))</f>
        <v>×</v>
      </c>
      <c r="AI18" s="14">
        <f>IF(AP13="","",AP13)</f>
        <v>12</v>
      </c>
      <c r="AJ18" s="15" t="s">
        <v>5</v>
      </c>
      <c r="AK18" s="16">
        <f>IF(AN13="","",AN13)</f>
        <v>14</v>
      </c>
      <c r="AL18" s="22"/>
      <c r="AM18" s="62" t="str">
        <f>IF(AM19="","",IF(AM19&gt;AQ19,"○","×"))</f>
        <v/>
      </c>
      <c r="AN18" s="63"/>
      <c r="AO18" s="63"/>
      <c r="AP18" s="63"/>
      <c r="AQ18" s="64"/>
      <c r="AR18" s="110">
        <f>IF(AB18="","",COUNTIF($AC$18:$AQ$22,"○"))</f>
        <v>0</v>
      </c>
      <c r="AS18" s="112">
        <f>IF(AB18="","",COUNTIF($AC$18:$AQ$22,"×"))</f>
        <v>2</v>
      </c>
      <c r="AT18" s="114">
        <f>IF(AB18="","",AR18*2+AS18)</f>
        <v>2</v>
      </c>
      <c r="AU18" s="116">
        <f>IF(AB18="","",RANK(AT18,$AT$8:$AT$22))</f>
        <v>3</v>
      </c>
    </row>
    <row r="19" spans="1:47" ht="12" customHeight="1" x14ac:dyDescent="0.2">
      <c r="A19" s="1">
        <f t="shared" si="0"/>
        <v>3</v>
      </c>
      <c r="B19" s="28">
        <f t="shared" si="1"/>
        <v>2</v>
      </c>
      <c r="C19" s="76"/>
      <c r="D19" s="79"/>
      <c r="E19" s="104">
        <f>IF(O9="W","L",IF(O9="L","W",IF(O9="","",S9)))</f>
        <v>0</v>
      </c>
      <c r="F19" s="18">
        <f>IF(R9="","",R9)</f>
        <v>2</v>
      </c>
      <c r="G19" s="11" t="s">
        <v>5</v>
      </c>
      <c r="H19" s="19">
        <f>IF(P9="","",P9)</f>
        <v>11</v>
      </c>
      <c r="I19" s="99">
        <f>IF(OR(E19="L",E19="W"),"",O9)</f>
        <v>3</v>
      </c>
      <c r="J19" s="88">
        <f>IF(O14="W","L",IF(O14="L","W",IF(O14="","",S14)))</f>
        <v>3</v>
      </c>
      <c r="K19" s="18">
        <f>IF(R14="","",R14)</f>
        <v>11</v>
      </c>
      <c r="L19" s="11" t="s">
        <v>5</v>
      </c>
      <c r="M19" s="19">
        <f>IF(P14="","",P14)</f>
        <v>5</v>
      </c>
      <c r="N19" s="99">
        <f>IF(OR(J19="L",J19="W"),"",O14)</f>
        <v>1</v>
      </c>
      <c r="O19" s="65"/>
      <c r="P19" s="66"/>
      <c r="Q19" s="66"/>
      <c r="R19" s="66"/>
      <c r="S19" s="67"/>
      <c r="T19" s="111"/>
      <c r="U19" s="113"/>
      <c r="V19" s="115"/>
      <c r="W19" s="117"/>
      <c r="X19" s="1"/>
      <c r="AA19" s="76"/>
      <c r="AB19" s="79"/>
      <c r="AC19" s="104">
        <f>IF(AM9="W","L",IF(AM9="L","W",IF(AM9="","",AQ9)))</f>
        <v>1</v>
      </c>
      <c r="AD19" s="18">
        <f>IF(AP9="","",AP9)</f>
        <v>12</v>
      </c>
      <c r="AE19" s="11" t="s">
        <v>5</v>
      </c>
      <c r="AF19" s="19">
        <f>IF(AN9="","",AN9)</f>
        <v>10</v>
      </c>
      <c r="AG19" s="99">
        <f>IF(OR(AC19="L",AC19="W"),"",AM9)</f>
        <v>3</v>
      </c>
      <c r="AH19" s="88">
        <f>IF(AM14="W","L",IF(AM14="L","W",IF(AM14="","",AQ14)))</f>
        <v>0</v>
      </c>
      <c r="AI19" s="18">
        <f>IF(AP14="","",AP14)</f>
        <v>7</v>
      </c>
      <c r="AJ19" s="11" t="s">
        <v>5</v>
      </c>
      <c r="AK19" s="19">
        <f>IF(AN14="","",AN14)</f>
        <v>11</v>
      </c>
      <c r="AL19" s="99">
        <f>IF(OR(AH19="L",AH19="W"),"",AM14)</f>
        <v>3</v>
      </c>
      <c r="AM19" s="65"/>
      <c r="AN19" s="66"/>
      <c r="AO19" s="66"/>
      <c r="AP19" s="66"/>
      <c r="AQ19" s="67"/>
      <c r="AR19" s="111"/>
      <c r="AS19" s="113"/>
      <c r="AT19" s="115"/>
      <c r="AU19" s="117"/>
    </row>
    <row r="20" spans="1:47" ht="12" customHeight="1" x14ac:dyDescent="0.2">
      <c r="A20" s="1">
        <f t="shared" si="0"/>
        <v>3</v>
      </c>
      <c r="B20" s="28">
        <f t="shared" si="1"/>
        <v>3</v>
      </c>
      <c r="C20" s="76"/>
      <c r="D20" s="79"/>
      <c r="E20" s="104"/>
      <c r="F20" s="18">
        <f>IF(R10="","",R10)</f>
        <v>8</v>
      </c>
      <c r="G20" s="11" t="s">
        <v>5</v>
      </c>
      <c r="H20" s="19">
        <f>IF(P10="","",P10)</f>
        <v>11</v>
      </c>
      <c r="I20" s="99"/>
      <c r="J20" s="88"/>
      <c r="K20" s="18">
        <f>IF(R15="","",R15)</f>
        <v>11</v>
      </c>
      <c r="L20" s="11" t="s">
        <v>5</v>
      </c>
      <c r="M20" s="19">
        <f>IF(P15="","",P15)</f>
        <v>3</v>
      </c>
      <c r="N20" s="99"/>
      <c r="O20" s="65"/>
      <c r="P20" s="66"/>
      <c r="Q20" s="66"/>
      <c r="R20" s="66"/>
      <c r="S20" s="67"/>
      <c r="T20" s="111"/>
      <c r="U20" s="113"/>
      <c r="V20" s="115"/>
      <c r="W20" s="117"/>
      <c r="X20" s="1"/>
      <c r="AA20" s="76"/>
      <c r="AB20" s="79"/>
      <c r="AC20" s="104"/>
      <c r="AD20" s="18">
        <f>IF(AP10="","",AP10)</f>
        <v>3</v>
      </c>
      <c r="AE20" s="11" t="s">
        <v>5</v>
      </c>
      <c r="AF20" s="19">
        <f>IF(AN10="","",AN10)</f>
        <v>11</v>
      </c>
      <c r="AG20" s="99"/>
      <c r="AH20" s="88"/>
      <c r="AI20" s="18">
        <f>IF(AP15="","",AP15)</f>
        <v>6</v>
      </c>
      <c r="AJ20" s="11" t="s">
        <v>5</v>
      </c>
      <c r="AK20" s="19">
        <f>IF(AN15="","",AN15)</f>
        <v>11</v>
      </c>
      <c r="AL20" s="99"/>
      <c r="AM20" s="65"/>
      <c r="AN20" s="66"/>
      <c r="AO20" s="66"/>
      <c r="AP20" s="66"/>
      <c r="AQ20" s="67"/>
      <c r="AR20" s="111"/>
      <c r="AS20" s="113"/>
      <c r="AT20" s="115"/>
      <c r="AU20" s="117"/>
    </row>
    <row r="21" spans="1:47" ht="12" customHeight="1" x14ac:dyDescent="0.2">
      <c r="A21" s="1">
        <f t="shared" si="0"/>
        <v>3</v>
      </c>
      <c r="B21" s="28">
        <f t="shared" si="1"/>
        <v>4</v>
      </c>
      <c r="C21" s="76"/>
      <c r="D21" s="73" t="s">
        <v>16</v>
      </c>
      <c r="E21" s="104"/>
      <c r="F21" s="18" t="str">
        <f>IF(R11="","",R11)</f>
        <v/>
      </c>
      <c r="G21" s="11" t="s">
        <v>5</v>
      </c>
      <c r="H21" s="19" t="str">
        <f>IF(P11="","",P11)</f>
        <v/>
      </c>
      <c r="I21" s="99"/>
      <c r="J21" s="88"/>
      <c r="K21" s="18">
        <f>IF(R16="","",R16)</f>
        <v>11</v>
      </c>
      <c r="L21" s="11" t="s">
        <v>5</v>
      </c>
      <c r="M21" s="19">
        <f>IF(P16="","",P16)</f>
        <v>9</v>
      </c>
      <c r="N21" s="99"/>
      <c r="O21" s="65"/>
      <c r="P21" s="66"/>
      <c r="Q21" s="66"/>
      <c r="R21" s="66"/>
      <c r="S21" s="67"/>
      <c r="T21" s="111"/>
      <c r="U21" s="113"/>
      <c r="V21" s="115"/>
      <c r="W21" s="117"/>
      <c r="X21" s="1"/>
      <c r="AA21" s="76"/>
      <c r="AB21" s="73" t="s">
        <v>11</v>
      </c>
      <c r="AC21" s="104"/>
      <c r="AD21" s="18">
        <f>IF(AP11="","",AP11)</f>
        <v>4</v>
      </c>
      <c r="AE21" s="11" t="s">
        <v>5</v>
      </c>
      <c r="AF21" s="19">
        <f>IF(AN11="","",AN11)</f>
        <v>11</v>
      </c>
      <c r="AG21" s="99"/>
      <c r="AH21" s="88"/>
      <c r="AI21" s="18" t="str">
        <f>IF(AP16="","",AP16)</f>
        <v/>
      </c>
      <c r="AJ21" s="11" t="s">
        <v>5</v>
      </c>
      <c r="AK21" s="19" t="str">
        <f>IF(AN16="","",AN16)</f>
        <v/>
      </c>
      <c r="AL21" s="99"/>
      <c r="AM21" s="65"/>
      <c r="AN21" s="66"/>
      <c r="AO21" s="66"/>
      <c r="AP21" s="66"/>
      <c r="AQ21" s="67"/>
      <c r="AR21" s="111"/>
      <c r="AS21" s="113"/>
      <c r="AT21" s="115"/>
      <c r="AU21" s="117"/>
    </row>
    <row r="22" spans="1:47" ht="12" customHeight="1" thickBot="1" x14ac:dyDescent="0.25">
      <c r="A22" s="1">
        <f t="shared" si="0"/>
        <v>3</v>
      </c>
      <c r="B22" s="29">
        <f t="shared" si="1"/>
        <v>5</v>
      </c>
      <c r="C22" s="77"/>
      <c r="D22" s="94"/>
      <c r="E22" s="125"/>
      <c r="F22" s="23" t="str">
        <f>IF(R12="","",R12)</f>
        <v/>
      </c>
      <c r="G22" s="24" t="s">
        <v>5</v>
      </c>
      <c r="H22" s="25" t="str">
        <f>IF(P12="","",P12)</f>
        <v/>
      </c>
      <c r="I22" s="126"/>
      <c r="J22" s="127"/>
      <c r="K22" s="23" t="str">
        <f>IF(R17="","",R17)</f>
        <v/>
      </c>
      <c r="L22" s="24" t="s">
        <v>5</v>
      </c>
      <c r="M22" s="25" t="str">
        <f>IF(P17="","",P17)</f>
        <v/>
      </c>
      <c r="N22" s="126"/>
      <c r="O22" s="122"/>
      <c r="P22" s="123"/>
      <c r="Q22" s="123"/>
      <c r="R22" s="123"/>
      <c r="S22" s="124"/>
      <c r="T22" s="118"/>
      <c r="U22" s="119"/>
      <c r="V22" s="120"/>
      <c r="W22" s="121"/>
      <c r="X22" s="1"/>
      <c r="AA22" s="77"/>
      <c r="AB22" s="94"/>
      <c r="AC22" s="125"/>
      <c r="AD22" s="23" t="str">
        <f>IF(AP12="","",AP12)</f>
        <v/>
      </c>
      <c r="AE22" s="24" t="s">
        <v>5</v>
      </c>
      <c r="AF22" s="25" t="str">
        <f>IF(AN12="","",AN12)</f>
        <v/>
      </c>
      <c r="AG22" s="126"/>
      <c r="AH22" s="127"/>
      <c r="AI22" s="23" t="str">
        <f>IF(AP17="","",AP17)</f>
        <v/>
      </c>
      <c r="AJ22" s="24" t="s">
        <v>5</v>
      </c>
      <c r="AK22" s="25" t="str">
        <f>IF(AN17="","",AN17)</f>
        <v/>
      </c>
      <c r="AL22" s="126"/>
      <c r="AM22" s="122"/>
      <c r="AN22" s="123"/>
      <c r="AO22" s="123"/>
      <c r="AP22" s="123"/>
      <c r="AQ22" s="124"/>
      <c r="AR22" s="118"/>
      <c r="AS22" s="119"/>
      <c r="AT22" s="120"/>
      <c r="AU22" s="121"/>
    </row>
    <row r="23" spans="1:47" ht="12" customHeight="1" x14ac:dyDescent="0.2">
      <c r="A23" s="1" t="e">
        <f>#REF!+1</f>
        <v>#REF!</v>
      </c>
      <c r="B23" s="1" t="e">
        <f>#REF!</f>
        <v>#REF!</v>
      </c>
      <c r="I23" s="1"/>
      <c r="N23" s="1"/>
      <c r="S23" s="1"/>
      <c r="X23" s="1"/>
      <c r="AC23" s="1"/>
      <c r="AH23" s="1"/>
      <c r="AM23" s="1"/>
    </row>
    <row r="24" spans="1:47" ht="12" customHeight="1" thickBot="1" x14ac:dyDescent="0.25">
      <c r="A24" s="1" t="e">
        <f>#REF!+1</f>
        <v>#REF!</v>
      </c>
      <c r="B24" s="1" t="e">
        <f>#REF!</f>
        <v>#REF!</v>
      </c>
      <c r="I24" s="1"/>
      <c r="N24" s="1"/>
      <c r="S24" s="1"/>
      <c r="X24" s="1"/>
      <c r="AC24" s="1"/>
      <c r="AH24" s="1"/>
      <c r="AM24" s="1"/>
    </row>
    <row r="25" spans="1:47" ht="12" customHeight="1" x14ac:dyDescent="0.2">
      <c r="A25" s="1" t="e">
        <f>#REF!+1</f>
        <v>#REF!</v>
      </c>
      <c r="B25" s="1" t="e">
        <f>#REF!</f>
        <v>#REF!</v>
      </c>
      <c r="C25" s="95" t="s">
        <v>8</v>
      </c>
      <c r="D25" s="96"/>
      <c r="E25" s="90">
        <v>1</v>
      </c>
      <c r="F25" s="91"/>
      <c r="G25" s="91"/>
      <c r="H25" s="91"/>
      <c r="I25" s="92"/>
      <c r="J25" s="93">
        <v>2</v>
      </c>
      <c r="K25" s="91"/>
      <c r="L25" s="91"/>
      <c r="M25" s="91"/>
      <c r="N25" s="92"/>
      <c r="O25" s="93">
        <v>3</v>
      </c>
      <c r="P25" s="91"/>
      <c r="Q25" s="91"/>
      <c r="R25" s="91"/>
      <c r="S25" s="92"/>
      <c r="T25" s="106" t="s">
        <v>1</v>
      </c>
      <c r="U25" s="60" t="s">
        <v>2</v>
      </c>
      <c r="V25" s="60" t="s">
        <v>3</v>
      </c>
      <c r="W25" s="108" t="s">
        <v>4</v>
      </c>
      <c r="X25" s="1"/>
      <c r="AA25" s="95" t="s">
        <v>42</v>
      </c>
      <c r="AB25" s="96"/>
      <c r="AC25" s="90" t="s">
        <v>60</v>
      </c>
      <c r="AD25" s="91"/>
      <c r="AE25" s="91"/>
      <c r="AF25" s="91"/>
      <c r="AG25" s="92"/>
      <c r="AH25" s="93" t="s">
        <v>57</v>
      </c>
      <c r="AI25" s="91"/>
      <c r="AJ25" s="91"/>
      <c r="AK25" s="91"/>
      <c r="AL25" s="92"/>
      <c r="AM25" s="93" t="s">
        <v>58</v>
      </c>
      <c r="AN25" s="91"/>
      <c r="AO25" s="91"/>
      <c r="AP25" s="91"/>
      <c r="AQ25" s="92"/>
      <c r="AR25" s="106" t="s">
        <v>1</v>
      </c>
      <c r="AS25" s="60" t="s">
        <v>2</v>
      </c>
      <c r="AT25" s="60" t="s">
        <v>3</v>
      </c>
      <c r="AU25" s="108" t="s">
        <v>4</v>
      </c>
    </row>
    <row r="26" spans="1:47" ht="29.55" customHeight="1" thickBot="1" x14ac:dyDescent="0.25">
      <c r="A26" s="1" t="e">
        <f>#REF!+1</f>
        <v>#REF!</v>
      </c>
      <c r="B26" s="1" t="e">
        <f>#REF!</f>
        <v>#REF!</v>
      </c>
      <c r="C26" s="97"/>
      <c r="D26" s="98"/>
      <c r="E26" s="101" t="str">
        <f>IF(D27="","",D27)</f>
        <v>高橋</v>
      </c>
      <c r="F26" s="102"/>
      <c r="G26" s="102"/>
      <c r="H26" s="102"/>
      <c r="I26" s="102"/>
      <c r="J26" s="103" t="str">
        <f>IF(D32="","",D32)</f>
        <v>礒野</v>
      </c>
      <c r="K26" s="102"/>
      <c r="L26" s="102"/>
      <c r="M26" s="102"/>
      <c r="N26" s="102"/>
      <c r="O26" s="102" t="str">
        <f>IF(D37="","",D37)</f>
        <v>山本</v>
      </c>
      <c r="P26" s="102"/>
      <c r="Q26" s="102"/>
      <c r="R26" s="102"/>
      <c r="S26" s="102"/>
      <c r="T26" s="107"/>
      <c r="U26" s="61"/>
      <c r="V26" s="61"/>
      <c r="W26" s="109"/>
      <c r="X26" s="1"/>
      <c r="AA26" s="97"/>
      <c r="AB26" s="98"/>
      <c r="AC26" s="101" t="str">
        <f>IF(AB27="","",AB27)</f>
        <v>平井</v>
      </c>
      <c r="AD26" s="102"/>
      <c r="AE26" s="102"/>
      <c r="AF26" s="102"/>
      <c r="AG26" s="102"/>
      <c r="AH26" s="103" t="str">
        <f>IF(AB32="","",AB32)</f>
        <v>礒野</v>
      </c>
      <c r="AI26" s="102"/>
      <c r="AJ26" s="102"/>
      <c r="AK26" s="102"/>
      <c r="AL26" s="102"/>
      <c r="AM26" s="102" t="str">
        <f>IF(AB37="","",AB37)</f>
        <v>前山</v>
      </c>
      <c r="AN26" s="102"/>
      <c r="AO26" s="102"/>
      <c r="AP26" s="102"/>
      <c r="AQ26" s="102"/>
      <c r="AR26" s="107"/>
      <c r="AS26" s="61"/>
      <c r="AT26" s="61"/>
      <c r="AU26" s="109"/>
    </row>
    <row r="27" spans="1:47" ht="12" customHeight="1" x14ac:dyDescent="0.2">
      <c r="A27" s="1" t="e">
        <f>#REF!+1</f>
        <v>#REF!</v>
      </c>
      <c r="B27" s="1" t="e">
        <f>#REF!</f>
        <v>#REF!</v>
      </c>
      <c r="C27" s="83">
        <v>1</v>
      </c>
      <c r="D27" s="85" t="s">
        <v>12</v>
      </c>
      <c r="E27" s="86" t="str">
        <f>IF(E28="","",IF(E28&gt;I28,"○","×"))</f>
        <v/>
      </c>
      <c r="F27" s="66"/>
      <c r="G27" s="66"/>
      <c r="H27" s="66"/>
      <c r="I27" s="67"/>
      <c r="J27" s="6" t="str">
        <f>IF(J28="","",IF(J28="W","○",IF(J28="L","×",IF(J28&gt;N28,"○","×"))))</f>
        <v>○</v>
      </c>
      <c r="K27" s="7">
        <v>7</v>
      </c>
      <c r="L27" s="8" t="s">
        <v>5</v>
      </c>
      <c r="M27" s="7">
        <v>11</v>
      </c>
      <c r="N27" s="9"/>
      <c r="O27" s="6" t="str">
        <f>IF(O28="","",IF(O28="W","○",IF(O28="L","×",IF(O28&gt;S28,"○","×"))))</f>
        <v>○</v>
      </c>
      <c r="P27" s="7">
        <v>11</v>
      </c>
      <c r="Q27" s="8" t="s">
        <v>5</v>
      </c>
      <c r="R27" s="7">
        <v>9</v>
      </c>
      <c r="S27" s="9"/>
      <c r="T27" s="110">
        <f>IF(D27="","",COUNTIF($E$27:$S$31,"○"))</f>
        <v>2</v>
      </c>
      <c r="U27" s="112">
        <f>IF(D27="","",COUNTIF($E$27:$S$31,"×"))</f>
        <v>0</v>
      </c>
      <c r="V27" s="114">
        <f>IF(D27="","",T27*2+U27)</f>
        <v>4</v>
      </c>
      <c r="W27" s="116">
        <f>IF(D27="","",RANK(V27,$V$27:$V$41))</f>
        <v>1</v>
      </c>
      <c r="X27" s="1"/>
      <c r="AA27" s="83" t="s">
        <v>56</v>
      </c>
      <c r="AB27" s="85" t="s">
        <v>15</v>
      </c>
      <c r="AC27" s="86" t="str">
        <f>IF(AC28="","",IF(AC28&gt;AG28,"○","×"))</f>
        <v/>
      </c>
      <c r="AD27" s="66"/>
      <c r="AE27" s="66"/>
      <c r="AF27" s="66"/>
      <c r="AG27" s="67"/>
      <c r="AH27" s="6" t="str">
        <f>IF(AH28="","",IF(AH28="W","○",IF(AH28="L","×",IF(AH28&gt;AL28,"○","×"))))</f>
        <v>×</v>
      </c>
      <c r="AI27" s="7">
        <v>11</v>
      </c>
      <c r="AJ27" s="8" t="s">
        <v>5</v>
      </c>
      <c r="AK27" s="7">
        <v>8</v>
      </c>
      <c r="AL27" s="9"/>
      <c r="AM27" s="6" t="str">
        <f>IF(AM28="","",IF(AM28="W","○",IF(AM28="L","×",IF(AM28&gt;AQ28,"○","×"))))</f>
        <v>×</v>
      </c>
      <c r="AN27" s="7">
        <v>11</v>
      </c>
      <c r="AO27" s="8" t="s">
        <v>5</v>
      </c>
      <c r="AP27" s="7">
        <v>13</v>
      </c>
      <c r="AQ27" s="9"/>
      <c r="AR27" s="110">
        <f>IF(AB27="","",COUNTIF($AC$27:$AQ$31,"○"))</f>
        <v>0</v>
      </c>
      <c r="AS27" s="112">
        <f>IF(AB27="","",COUNTIF($AC$27:$AQ$31,"×"))</f>
        <v>2</v>
      </c>
      <c r="AT27" s="114">
        <f>IF(AB27="","",AR27*2+AS27)</f>
        <v>2</v>
      </c>
      <c r="AU27" s="116">
        <f>IF(AB27="","",RANK(AT27,$AT$27:$AT$41))</f>
        <v>3</v>
      </c>
    </row>
    <row r="28" spans="1:47" ht="12" customHeight="1" x14ac:dyDescent="0.2">
      <c r="A28" s="1" t="e">
        <f t="shared" si="0"/>
        <v>#REF!</v>
      </c>
      <c r="B28" s="1" t="e">
        <f t="shared" si="1"/>
        <v>#REF!</v>
      </c>
      <c r="C28" s="76"/>
      <c r="D28" s="79"/>
      <c r="E28" s="86"/>
      <c r="F28" s="66"/>
      <c r="G28" s="66"/>
      <c r="H28" s="66"/>
      <c r="I28" s="67"/>
      <c r="J28" s="88">
        <f>IF(K27="","",IF(K27&gt;M27,1,0)+IF(K28&gt;M28,1,0)+IF(K29&gt;M29,1,0)+IF(K30&gt;M30,1,0)+IF(K31&gt;M31,1,0))</f>
        <v>3</v>
      </c>
      <c r="K28" s="10">
        <v>13</v>
      </c>
      <c r="L28" s="11" t="s">
        <v>5</v>
      </c>
      <c r="M28" s="10">
        <v>11</v>
      </c>
      <c r="N28" s="99">
        <f>IF(OR(J28="L",J28="W"),"",IF(K27="","",IF(K27&lt;M27,1,0)+IF(K28&lt;M28,1,0)+IF(K29&lt;M29,1,0)+IF(K30&lt;M30,1,0)+IF(K31&lt;M31,1,0)))</f>
        <v>1</v>
      </c>
      <c r="O28" s="88">
        <f>IF(P27="","",IF(P27&gt;R27,1,0)+IF(P28&gt;R28,1,0)+IF(P29&gt;R29,1,0)+IF(P30&gt;R30,1,0)+IF(P31&gt;R31,1,0))</f>
        <v>3</v>
      </c>
      <c r="P28" s="10">
        <v>11</v>
      </c>
      <c r="Q28" s="11" t="s">
        <v>5</v>
      </c>
      <c r="R28" s="10">
        <v>5</v>
      </c>
      <c r="S28" s="99">
        <f>IF(OR(O28="L",O28="W"),"",IF(P27="","",IF(P27&lt;R27,1,0)+IF(P28&lt;R28,1,0)+IF(P29&lt;R29,1,0)+IF(P30&lt;R30,1,0)+IF(P31&lt;R31,1,0)))</f>
        <v>0</v>
      </c>
      <c r="T28" s="111"/>
      <c r="U28" s="113"/>
      <c r="V28" s="115"/>
      <c r="W28" s="117"/>
      <c r="X28" s="1"/>
      <c r="AA28" s="76"/>
      <c r="AB28" s="79"/>
      <c r="AC28" s="86"/>
      <c r="AD28" s="66"/>
      <c r="AE28" s="66"/>
      <c r="AF28" s="66"/>
      <c r="AG28" s="67"/>
      <c r="AH28" s="88">
        <f>IF(AI27="","",IF(AI27&gt;AK27,1,0)+IF(AI28&gt;AK28,1,0)+IF(AI29&gt;AK29,1,0)+IF(AI30&gt;AK30,1,0)+IF(AI31&gt;AK31,1,0))</f>
        <v>1</v>
      </c>
      <c r="AI28" s="10">
        <v>8</v>
      </c>
      <c r="AJ28" s="11" t="s">
        <v>5</v>
      </c>
      <c r="AK28" s="10">
        <v>11</v>
      </c>
      <c r="AL28" s="99">
        <f>IF(OR(AH28="L",AH28="W"),"",IF(AI27="","",IF(AI27&lt;AK27,1,0)+IF(AI28&lt;AK28,1,0)+IF(AI29&lt;AK29,1,0)+IF(AI30&lt;AK30,1,0)+IF(AI31&lt;AK31,1,0)))</f>
        <v>3</v>
      </c>
      <c r="AM28" s="88">
        <f>IF(AN27="","",IF(AN27&gt;AP27,1,0)+IF(AN28&gt;AP28,1,0)+IF(AN29&gt;AP29,1,0)+IF(AN30&gt;AP30,1,0)+IF(AN31&gt;AP31,1,0))</f>
        <v>0</v>
      </c>
      <c r="AN28" s="10">
        <v>4</v>
      </c>
      <c r="AO28" s="11" t="s">
        <v>5</v>
      </c>
      <c r="AP28" s="10">
        <v>11</v>
      </c>
      <c r="AQ28" s="99">
        <f>IF(OR(AM28="L",AM28="W"),"",IF(AN27="","",IF(AN27&lt;AP27,1,0)+IF(AN28&lt;AP28,1,0)+IF(AN29&lt;AP29,1,0)+IF(AN30&lt;AP30,1,0)+IF(AN31&lt;AP31,1,0)))</f>
        <v>3</v>
      </c>
      <c r="AR28" s="111"/>
      <c r="AS28" s="113"/>
      <c r="AT28" s="115"/>
      <c r="AU28" s="117"/>
    </row>
    <row r="29" spans="1:47" ht="12" customHeight="1" x14ac:dyDescent="0.2">
      <c r="A29" s="1" t="e">
        <f t="shared" si="0"/>
        <v>#REF!</v>
      </c>
      <c r="B29" s="1" t="e">
        <f t="shared" si="1"/>
        <v>#REF!</v>
      </c>
      <c r="C29" s="76"/>
      <c r="D29" s="79"/>
      <c r="E29" s="86"/>
      <c r="F29" s="66"/>
      <c r="G29" s="66"/>
      <c r="H29" s="66"/>
      <c r="I29" s="67"/>
      <c r="J29" s="88"/>
      <c r="K29" s="10">
        <v>15</v>
      </c>
      <c r="L29" s="11" t="s">
        <v>5</v>
      </c>
      <c r="M29" s="10">
        <v>13</v>
      </c>
      <c r="N29" s="99"/>
      <c r="O29" s="88"/>
      <c r="P29" s="10">
        <v>11</v>
      </c>
      <c r="Q29" s="11" t="s">
        <v>5</v>
      </c>
      <c r="R29" s="10">
        <v>7</v>
      </c>
      <c r="S29" s="99"/>
      <c r="T29" s="111"/>
      <c r="U29" s="113"/>
      <c r="V29" s="115"/>
      <c r="W29" s="117"/>
      <c r="X29" s="1"/>
      <c r="AA29" s="76"/>
      <c r="AB29" s="79"/>
      <c r="AC29" s="86"/>
      <c r="AD29" s="66"/>
      <c r="AE29" s="66"/>
      <c r="AF29" s="66"/>
      <c r="AG29" s="67"/>
      <c r="AH29" s="88"/>
      <c r="AI29" s="10">
        <v>4</v>
      </c>
      <c r="AJ29" s="11" t="s">
        <v>5</v>
      </c>
      <c r="AK29" s="10">
        <v>11</v>
      </c>
      <c r="AL29" s="99"/>
      <c r="AM29" s="88"/>
      <c r="AN29" s="10">
        <v>3</v>
      </c>
      <c r="AO29" s="11" t="s">
        <v>5</v>
      </c>
      <c r="AP29" s="10">
        <v>11</v>
      </c>
      <c r="AQ29" s="99"/>
      <c r="AR29" s="111"/>
      <c r="AS29" s="113"/>
      <c r="AT29" s="115"/>
      <c r="AU29" s="117"/>
    </row>
    <row r="30" spans="1:47" ht="12" customHeight="1" x14ac:dyDescent="0.2">
      <c r="A30" s="1" t="e">
        <f t="shared" si="0"/>
        <v>#REF!</v>
      </c>
      <c r="B30" s="1" t="e">
        <f t="shared" si="1"/>
        <v>#REF!</v>
      </c>
      <c r="C30" s="76"/>
      <c r="D30" s="73" t="s">
        <v>16</v>
      </c>
      <c r="E30" s="86"/>
      <c r="F30" s="66"/>
      <c r="G30" s="66"/>
      <c r="H30" s="66"/>
      <c r="I30" s="67"/>
      <c r="J30" s="88"/>
      <c r="K30" s="10">
        <v>11</v>
      </c>
      <c r="L30" s="11" t="s">
        <v>5</v>
      </c>
      <c r="M30" s="10">
        <v>9</v>
      </c>
      <c r="N30" s="99"/>
      <c r="O30" s="88"/>
      <c r="P30" s="10"/>
      <c r="Q30" s="11" t="s">
        <v>5</v>
      </c>
      <c r="R30" s="10"/>
      <c r="S30" s="99"/>
      <c r="T30" s="111"/>
      <c r="U30" s="113"/>
      <c r="V30" s="115"/>
      <c r="W30" s="117"/>
      <c r="X30" s="1"/>
      <c r="AA30" s="76"/>
      <c r="AB30" s="73" t="s">
        <v>65</v>
      </c>
      <c r="AC30" s="86"/>
      <c r="AD30" s="66"/>
      <c r="AE30" s="66"/>
      <c r="AF30" s="66"/>
      <c r="AG30" s="67"/>
      <c r="AH30" s="88"/>
      <c r="AI30" s="10">
        <v>7</v>
      </c>
      <c r="AJ30" s="11" t="s">
        <v>5</v>
      </c>
      <c r="AK30" s="10">
        <v>11</v>
      </c>
      <c r="AL30" s="99"/>
      <c r="AM30" s="88"/>
      <c r="AN30" s="10"/>
      <c r="AO30" s="11" t="s">
        <v>5</v>
      </c>
      <c r="AP30" s="10"/>
      <c r="AQ30" s="99"/>
      <c r="AR30" s="111"/>
      <c r="AS30" s="113"/>
      <c r="AT30" s="115"/>
      <c r="AU30" s="117"/>
    </row>
    <row r="31" spans="1:47" ht="12" customHeight="1" x14ac:dyDescent="0.2">
      <c r="A31" s="1" t="e">
        <f t="shared" si="0"/>
        <v>#REF!</v>
      </c>
      <c r="B31" s="1" t="e">
        <f t="shared" si="1"/>
        <v>#REF!</v>
      </c>
      <c r="C31" s="84"/>
      <c r="D31" s="74"/>
      <c r="E31" s="87"/>
      <c r="F31" s="69"/>
      <c r="G31" s="69"/>
      <c r="H31" s="69"/>
      <c r="I31" s="70"/>
      <c r="J31" s="89"/>
      <c r="K31" s="12"/>
      <c r="L31" s="13" t="s">
        <v>5</v>
      </c>
      <c r="M31" s="12"/>
      <c r="N31" s="100"/>
      <c r="O31" s="89"/>
      <c r="P31" s="12"/>
      <c r="Q31" s="13" t="s">
        <v>5</v>
      </c>
      <c r="R31" s="12"/>
      <c r="S31" s="100"/>
      <c r="T31" s="111"/>
      <c r="U31" s="113"/>
      <c r="V31" s="115"/>
      <c r="W31" s="117"/>
      <c r="X31" s="1"/>
      <c r="AA31" s="84"/>
      <c r="AB31" s="74"/>
      <c r="AC31" s="87"/>
      <c r="AD31" s="69"/>
      <c r="AE31" s="69"/>
      <c r="AF31" s="69"/>
      <c r="AG31" s="70"/>
      <c r="AH31" s="89"/>
      <c r="AI31" s="12"/>
      <c r="AJ31" s="13" t="s">
        <v>5</v>
      </c>
      <c r="AK31" s="12"/>
      <c r="AL31" s="100"/>
      <c r="AM31" s="89"/>
      <c r="AN31" s="12"/>
      <c r="AO31" s="13" t="s">
        <v>5</v>
      </c>
      <c r="AP31" s="12"/>
      <c r="AQ31" s="100"/>
      <c r="AR31" s="111"/>
      <c r="AS31" s="113"/>
      <c r="AT31" s="115"/>
      <c r="AU31" s="117"/>
    </row>
    <row r="32" spans="1:47" ht="12" customHeight="1" x14ac:dyDescent="0.2">
      <c r="A32" s="1" t="e">
        <f t="shared" si="0"/>
        <v>#REF!</v>
      </c>
      <c r="B32" s="1" t="e">
        <f t="shared" si="1"/>
        <v>#REF!</v>
      </c>
      <c r="C32" s="80">
        <v>2</v>
      </c>
      <c r="D32" s="82" t="s">
        <v>17</v>
      </c>
      <c r="E32" s="6" t="str">
        <f>IF(J27="","",IF(J27="○","×","○"))</f>
        <v>×</v>
      </c>
      <c r="F32" s="14">
        <f>IF(M27="","",M27)</f>
        <v>11</v>
      </c>
      <c r="G32" s="15" t="s">
        <v>5</v>
      </c>
      <c r="H32" s="16">
        <f>IF(K27="","",K27)</f>
        <v>7</v>
      </c>
      <c r="I32" s="17"/>
      <c r="J32" s="62" t="str">
        <f>IF(J33="","",IF(J33&gt;N33,"○","×"))</f>
        <v/>
      </c>
      <c r="K32" s="63"/>
      <c r="L32" s="63"/>
      <c r="M32" s="63"/>
      <c r="N32" s="64"/>
      <c r="O32" s="6" t="str">
        <f>IF(O33="","",IF(O33="W","○",IF(O33="L","×",IF(O33&gt;S33,"○","×"))))</f>
        <v>○</v>
      </c>
      <c r="P32" s="7">
        <v>11</v>
      </c>
      <c r="Q32" s="8" t="s">
        <v>5</v>
      </c>
      <c r="R32" s="7">
        <v>6</v>
      </c>
      <c r="S32" s="9"/>
      <c r="T32" s="110">
        <f>IF(D32="","",COUNTIF($E$32:$S$36,"○"))</f>
        <v>1</v>
      </c>
      <c r="U32" s="112">
        <f>IF(D32="","",COUNTIF($E$32:$S$36,"×"))</f>
        <v>1</v>
      </c>
      <c r="V32" s="114">
        <f>IF(D32="","",T32*2+U32)</f>
        <v>3</v>
      </c>
      <c r="W32" s="116">
        <f>IF(D32="","",RANK(V32,$V$27:$V$41))</f>
        <v>2</v>
      </c>
      <c r="X32" s="1"/>
      <c r="AA32" s="130" t="s">
        <v>69</v>
      </c>
      <c r="AB32" s="82" t="s">
        <v>17</v>
      </c>
      <c r="AC32" s="6" t="str">
        <f>IF(AH27="","",IF(AH27="○","×","○"))</f>
        <v>○</v>
      </c>
      <c r="AD32" s="14">
        <f>IF(AK27="","",AK27)</f>
        <v>8</v>
      </c>
      <c r="AE32" s="15" t="s">
        <v>5</v>
      </c>
      <c r="AF32" s="16">
        <f>IF(AI27="","",AI27)</f>
        <v>11</v>
      </c>
      <c r="AG32" s="17"/>
      <c r="AH32" s="62" t="str">
        <f>IF(AH33="","",IF(AH33&gt;AL33,"○","×"))</f>
        <v/>
      </c>
      <c r="AI32" s="63"/>
      <c r="AJ32" s="63"/>
      <c r="AK32" s="63"/>
      <c r="AL32" s="64"/>
      <c r="AM32" s="6" t="str">
        <f>IF(AM33="","",IF(AM33="W","○",IF(AM33="L","×",IF(AM33&gt;AQ33,"○","×"))))</f>
        <v>×</v>
      </c>
      <c r="AN32" s="7">
        <v>10</v>
      </c>
      <c r="AO32" s="8" t="s">
        <v>5</v>
      </c>
      <c r="AP32" s="7">
        <v>12</v>
      </c>
      <c r="AQ32" s="9"/>
      <c r="AR32" s="110">
        <f>IF(AB32="","",COUNTIF($AC$32:$AQ$36,"○"))</f>
        <v>1</v>
      </c>
      <c r="AS32" s="112">
        <f>IF(AB32="","",COUNTIF($AC$32:$AQ$36,"×"))</f>
        <v>1</v>
      </c>
      <c r="AT32" s="114">
        <f>IF(AB32="","",AR32*2+AS32)</f>
        <v>3</v>
      </c>
      <c r="AU32" s="116">
        <f>IF(AB32="","",RANK(AT32,$AT$27:$AT$41))</f>
        <v>2</v>
      </c>
    </row>
    <row r="33" spans="1:47" ht="12" customHeight="1" x14ac:dyDescent="0.2">
      <c r="A33" s="1" t="e">
        <f t="shared" si="0"/>
        <v>#REF!</v>
      </c>
      <c r="B33" s="1" t="e">
        <f t="shared" si="1"/>
        <v>#REF!</v>
      </c>
      <c r="C33" s="76"/>
      <c r="D33" s="79"/>
      <c r="E33" s="104">
        <f>IF(J28="W","L",IF(J28="L","W",IF(J28="","",N28)))</f>
        <v>1</v>
      </c>
      <c r="F33" s="18">
        <f>IF(M28="","",M28)</f>
        <v>11</v>
      </c>
      <c r="G33" s="11" t="s">
        <v>5</v>
      </c>
      <c r="H33" s="19">
        <f>IF(K28="","",K28)</f>
        <v>13</v>
      </c>
      <c r="I33" s="99">
        <f>IF(OR(E33="L",E33="W"),"",J28)</f>
        <v>3</v>
      </c>
      <c r="J33" s="65"/>
      <c r="K33" s="66"/>
      <c r="L33" s="66"/>
      <c r="M33" s="66"/>
      <c r="N33" s="67"/>
      <c r="O33" s="88">
        <f>IF(P32="","",IF(P32&gt;R32,1,0)+IF(P33&gt;R33,1,0)+IF(P34&gt;R34,1,0)+IF(P35&gt;R35,1,0)+IF(P36&gt;R36,1,0))</f>
        <v>3</v>
      </c>
      <c r="P33" s="10">
        <v>11</v>
      </c>
      <c r="Q33" s="11" t="s">
        <v>5</v>
      </c>
      <c r="R33" s="10">
        <v>2</v>
      </c>
      <c r="S33" s="99">
        <f>IF(OR(O33="L",O33="W"),"",IF(P32="","",IF(P32&lt;R32,1,0)+IF(P33&lt;R33,1,0)+IF(P34&lt;R34,1,0)+IF(P35&lt;R35,1,0)+IF(P36&lt;R36,1,0)))</f>
        <v>0</v>
      </c>
      <c r="T33" s="111"/>
      <c r="U33" s="113"/>
      <c r="V33" s="115"/>
      <c r="W33" s="117"/>
      <c r="X33" s="1"/>
      <c r="AA33" s="76"/>
      <c r="AB33" s="79"/>
      <c r="AC33" s="104">
        <f>IF(AH28="W","L",IF(AH28="L","W",IF(AH28="","",AL28)))</f>
        <v>3</v>
      </c>
      <c r="AD33" s="18">
        <f>IF(AK28="","",AK28)</f>
        <v>11</v>
      </c>
      <c r="AE33" s="11" t="s">
        <v>5</v>
      </c>
      <c r="AF33" s="19">
        <f>IF(AI28="","",AI28)</f>
        <v>8</v>
      </c>
      <c r="AG33" s="99">
        <f>IF(OR(AC33="L",AC33="W"),"",AH28)</f>
        <v>1</v>
      </c>
      <c r="AH33" s="65"/>
      <c r="AI33" s="66"/>
      <c r="AJ33" s="66"/>
      <c r="AK33" s="66"/>
      <c r="AL33" s="67"/>
      <c r="AM33" s="88">
        <f>IF(AN32="","",IF(AN32&gt;AP32,1,0)+IF(AN33&gt;AP33,1,0)+IF(AN34&gt;AP34,1,0)+IF(AN35&gt;AP35,1,0)+IF(AN36&gt;AP36,1,0))</f>
        <v>0</v>
      </c>
      <c r="AN33" s="10">
        <v>7</v>
      </c>
      <c r="AO33" s="11" t="s">
        <v>5</v>
      </c>
      <c r="AP33" s="10">
        <v>11</v>
      </c>
      <c r="AQ33" s="99">
        <f>IF(OR(AM33="L",AM33="W"),"",IF(AN32="","",IF(AN32&lt;AP32,1,0)+IF(AN33&lt;AP33,1,0)+IF(AN34&lt;AP34,1,0)+IF(AN35&lt;AP35,1,0)+IF(AN36&lt;AP36,1,0)))</f>
        <v>3</v>
      </c>
      <c r="AR33" s="111"/>
      <c r="AS33" s="113"/>
      <c r="AT33" s="115"/>
      <c r="AU33" s="117"/>
    </row>
    <row r="34" spans="1:47" ht="12" customHeight="1" x14ac:dyDescent="0.2">
      <c r="A34" s="1" t="e">
        <f t="shared" si="0"/>
        <v>#REF!</v>
      </c>
      <c r="B34" s="1" t="e">
        <f t="shared" si="1"/>
        <v>#REF!</v>
      </c>
      <c r="C34" s="76"/>
      <c r="D34" s="79"/>
      <c r="E34" s="104"/>
      <c r="F34" s="18">
        <f>IF(M29="","",M29)</f>
        <v>13</v>
      </c>
      <c r="G34" s="11" t="s">
        <v>5</v>
      </c>
      <c r="H34" s="19">
        <f>IF(K29="","",K29)</f>
        <v>15</v>
      </c>
      <c r="I34" s="99"/>
      <c r="J34" s="65"/>
      <c r="K34" s="66"/>
      <c r="L34" s="66"/>
      <c r="M34" s="66"/>
      <c r="N34" s="67"/>
      <c r="O34" s="88"/>
      <c r="P34" s="10">
        <v>12</v>
      </c>
      <c r="Q34" s="11" t="s">
        <v>5</v>
      </c>
      <c r="R34" s="10">
        <v>10</v>
      </c>
      <c r="S34" s="99"/>
      <c r="T34" s="111"/>
      <c r="U34" s="113"/>
      <c r="V34" s="115"/>
      <c r="W34" s="117"/>
      <c r="X34" s="1"/>
      <c r="AA34" s="76"/>
      <c r="AB34" s="79"/>
      <c r="AC34" s="104"/>
      <c r="AD34" s="18">
        <f>IF(AK29="","",AK29)</f>
        <v>11</v>
      </c>
      <c r="AE34" s="11" t="s">
        <v>5</v>
      </c>
      <c r="AF34" s="19">
        <f>IF(AI29="","",AI29)</f>
        <v>4</v>
      </c>
      <c r="AG34" s="99"/>
      <c r="AH34" s="65"/>
      <c r="AI34" s="66"/>
      <c r="AJ34" s="66"/>
      <c r="AK34" s="66"/>
      <c r="AL34" s="67"/>
      <c r="AM34" s="88"/>
      <c r="AN34" s="10">
        <v>8</v>
      </c>
      <c r="AO34" s="11" t="s">
        <v>5</v>
      </c>
      <c r="AP34" s="10">
        <v>11</v>
      </c>
      <c r="AQ34" s="99"/>
      <c r="AR34" s="111"/>
      <c r="AS34" s="113"/>
      <c r="AT34" s="115"/>
      <c r="AU34" s="117"/>
    </row>
    <row r="35" spans="1:47" ht="12" customHeight="1" x14ac:dyDescent="0.2">
      <c r="A35" s="1" t="e">
        <f t="shared" si="0"/>
        <v>#REF!</v>
      </c>
      <c r="B35" s="1" t="e">
        <f t="shared" si="1"/>
        <v>#REF!</v>
      </c>
      <c r="C35" s="76"/>
      <c r="D35" s="73" t="s">
        <v>11</v>
      </c>
      <c r="E35" s="104"/>
      <c r="F35" s="18">
        <f>IF(M30="","",M30)</f>
        <v>9</v>
      </c>
      <c r="G35" s="11" t="s">
        <v>5</v>
      </c>
      <c r="H35" s="19">
        <f>IF(K30="","",K30)</f>
        <v>11</v>
      </c>
      <c r="I35" s="99"/>
      <c r="J35" s="65"/>
      <c r="K35" s="66"/>
      <c r="L35" s="66"/>
      <c r="M35" s="66"/>
      <c r="N35" s="67"/>
      <c r="O35" s="88"/>
      <c r="P35" s="10"/>
      <c r="Q35" s="11" t="s">
        <v>5</v>
      </c>
      <c r="R35" s="10"/>
      <c r="S35" s="99"/>
      <c r="T35" s="111"/>
      <c r="U35" s="113"/>
      <c r="V35" s="115"/>
      <c r="W35" s="117"/>
      <c r="X35" s="1"/>
      <c r="AA35" s="76"/>
      <c r="AB35" s="73" t="s">
        <v>11</v>
      </c>
      <c r="AC35" s="104"/>
      <c r="AD35" s="18">
        <f>IF(AK30="","",AK30)</f>
        <v>11</v>
      </c>
      <c r="AE35" s="11" t="s">
        <v>5</v>
      </c>
      <c r="AF35" s="19">
        <f>IF(AI30="","",AI30)</f>
        <v>7</v>
      </c>
      <c r="AG35" s="99"/>
      <c r="AH35" s="65"/>
      <c r="AI35" s="66"/>
      <c r="AJ35" s="66"/>
      <c r="AK35" s="66"/>
      <c r="AL35" s="67"/>
      <c r="AM35" s="88"/>
      <c r="AN35" s="10"/>
      <c r="AO35" s="11" t="s">
        <v>5</v>
      </c>
      <c r="AP35" s="10"/>
      <c r="AQ35" s="99"/>
      <c r="AR35" s="111"/>
      <c r="AS35" s="113"/>
      <c r="AT35" s="115"/>
      <c r="AU35" s="117"/>
    </row>
    <row r="36" spans="1:47" ht="12" customHeight="1" x14ac:dyDescent="0.2">
      <c r="A36" s="1" t="e">
        <f t="shared" si="0"/>
        <v>#REF!</v>
      </c>
      <c r="B36" s="1" t="e">
        <f t="shared" si="1"/>
        <v>#REF!</v>
      </c>
      <c r="C36" s="81"/>
      <c r="D36" s="74"/>
      <c r="E36" s="105"/>
      <c r="F36" s="20" t="str">
        <f>IF(M31="","",M31)</f>
        <v/>
      </c>
      <c r="G36" s="13" t="s">
        <v>5</v>
      </c>
      <c r="H36" s="21" t="str">
        <f>IF(K31="","",K31)</f>
        <v/>
      </c>
      <c r="I36" s="100"/>
      <c r="J36" s="68"/>
      <c r="K36" s="69"/>
      <c r="L36" s="69"/>
      <c r="M36" s="69"/>
      <c r="N36" s="70"/>
      <c r="O36" s="89"/>
      <c r="P36" s="12"/>
      <c r="Q36" s="13" t="s">
        <v>5</v>
      </c>
      <c r="R36" s="12"/>
      <c r="S36" s="100"/>
      <c r="T36" s="111"/>
      <c r="U36" s="113"/>
      <c r="V36" s="115"/>
      <c r="W36" s="117"/>
      <c r="X36" s="1"/>
      <c r="AA36" s="81"/>
      <c r="AB36" s="74"/>
      <c r="AC36" s="105"/>
      <c r="AD36" s="20" t="str">
        <f>IF(AK31="","",AK31)</f>
        <v/>
      </c>
      <c r="AE36" s="13" t="s">
        <v>5</v>
      </c>
      <c r="AF36" s="21" t="str">
        <f>IF(AI31="","",AI31)</f>
        <v/>
      </c>
      <c r="AG36" s="100"/>
      <c r="AH36" s="68"/>
      <c r="AI36" s="69"/>
      <c r="AJ36" s="69"/>
      <c r="AK36" s="69"/>
      <c r="AL36" s="70"/>
      <c r="AM36" s="89"/>
      <c r="AN36" s="12"/>
      <c r="AO36" s="13" t="s">
        <v>5</v>
      </c>
      <c r="AP36" s="12"/>
      <c r="AQ36" s="100"/>
      <c r="AR36" s="111"/>
      <c r="AS36" s="113"/>
      <c r="AT36" s="115"/>
      <c r="AU36" s="117"/>
    </row>
    <row r="37" spans="1:47" ht="12" customHeight="1" x14ac:dyDescent="0.2">
      <c r="A37" s="1" t="e">
        <f t="shared" si="0"/>
        <v>#REF!</v>
      </c>
      <c r="B37" s="1" t="e">
        <f t="shared" si="1"/>
        <v>#REF!</v>
      </c>
      <c r="C37" s="75">
        <v>3</v>
      </c>
      <c r="D37" s="78" t="s">
        <v>18</v>
      </c>
      <c r="E37" s="6" t="str">
        <f>IF(O27="","",IF(O27="○","×","○"))</f>
        <v>×</v>
      </c>
      <c r="F37" s="14">
        <f>IF(R27="","",R27)</f>
        <v>9</v>
      </c>
      <c r="G37" s="15" t="s">
        <v>5</v>
      </c>
      <c r="H37" s="16">
        <f>IF(P27="","",P27)</f>
        <v>11</v>
      </c>
      <c r="I37" s="22"/>
      <c r="J37" s="6" t="str">
        <f>IF(O32="","",IF(O32="○","×","○"))</f>
        <v>×</v>
      </c>
      <c r="K37" s="14">
        <f>IF(R32="","",R32)</f>
        <v>6</v>
      </c>
      <c r="L37" s="15" t="s">
        <v>5</v>
      </c>
      <c r="M37" s="16">
        <f>IF(P32="","",P32)</f>
        <v>11</v>
      </c>
      <c r="N37" s="22"/>
      <c r="O37" s="62" t="str">
        <f>IF(O38="","",IF(O38&gt;S38,"○","×"))</f>
        <v/>
      </c>
      <c r="P37" s="63"/>
      <c r="Q37" s="63"/>
      <c r="R37" s="63"/>
      <c r="S37" s="64"/>
      <c r="T37" s="110">
        <f>IF(D37="","",COUNTIF($E$37:$S$41,"○"))</f>
        <v>0</v>
      </c>
      <c r="U37" s="112">
        <f>IF(D37="","",COUNTIF($E$37:$S$41,"×"))</f>
        <v>2</v>
      </c>
      <c r="V37" s="114">
        <f>IF(D37="","",T37*2+U37)</f>
        <v>2</v>
      </c>
      <c r="W37" s="116">
        <f>IF(D37="","",RANK(V37,$V$27:$V$41))</f>
        <v>3</v>
      </c>
      <c r="X37" s="1"/>
      <c r="AA37" s="131" t="s">
        <v>71</v>
      </c>
      <c r="AB37" s="78" t="s">
        <v>21</v>
      </c>
      <c r="AC37" s="6" t="str">
        <f>IF(AM27="","",IF(AM27="○","×","○"))</f>
        <v>○</v>
      </c>
      <c r="AD37" s="14">
        <f>IF(AP27="","",AP27)</f>
        <v>13</v>
      </c>
      <c r="AE37" s="15" t="s">
        <v>5</v>
      </c>
      <c r="AF37" s="16">
        <f>IF(AN27="","",AN27)</f>
        <v>11</v>
      </c>
      <c r="AG37" s="22"/>
      <c r="AH37" s="6" t="str">
        <f>IF(AM32="","",IF(AM32="○","×","○"))</f>
        <v>○</v>
      </c>
      <c r="AI37" s="14">
        <f>IF(AP32="","",AP32)</f>
        <v>12</v>
      </c>
      <c r="AJ37" s="15" t="s">
        <v>5</v>
      </c>
      <c r="AK37" s="16">
        <f>IF(AN32="","",AN32)</f>
        <v>10</v>
      </c>
      <c r="AL37" s="22"/>
      <c r="AM37" s="62" t="str">
        <f>IF(AM38="","",IF(AM38&gt;AQ38,"○","×"))</f>
        <v/>
      </c>
      <c r="AN37" s="63"/>
      <c r="AO37" s="63"/>
      <c r="AP37" s="63"/>
      <c r="AQ37" s="64"/>
      <c r="AR37" s="110">
        <f>IF(AB37="","",COUNTIF($AC$37:$AQ$41,"○"))</f>
        <v>2</v>
      </c>
      <c r="AS37" s="112">
        <f>IF(AB37="","",COUNTIF($AC$37:$AQ$41,"×"))</f>
        <v>0</v>
      </c>
      <c r="AT37" s="114">
        <f>IF(AB37="","",AR37*2+AS37)</f>
        <v>4</v>
      </c>
      <c r="AU37" s="116">
        <f>IF(AB37="","",RANK(AT37,$AT$27:$AT$41))</f>
        <v>1</v>
      </c>
    </row>
    <row r="38" spans="1:47" ht="12" customHeight="1" x14ac:dyDescent="0.2">
      <c r="A38" s="1" t="e">
        <f t="shared" si="0"/>
        <v>#REF!</v>
      </c>
      <c r="B38" s="1" t="e">
        <f t="shared" si="1"/>
        <v>#REF!</v>
      </c>
      <c r="C38" s="76"/>
      <c r="D38" s="79"/>
      <c r="E38" s="104">
        <f>IF(O28="W","L",IF(O28="L","W",IF(O28="","",S28)))</f>
        <v>0</v>
      </c>
      <c r="F38" s="18">
        <f>IF(R28="","",R28)</f>
        <v>5</v>
      </c>
      <c r="G38" s="11" t="s">
        <v>5</v>
      </c>
      <c r="H38" s="19">
        <f>IF(P28="","",P28)</f>
        <v>11</v>
      </c>
      <c r="I38" s="99">
        <f>IF(OR(E38="L",E38="W"),"",O28)</f>
        <v>3</v>
      </c>
      <c r="J38" s="88">
        <f>IF(O33="W","L",IF(O33="L","W",IF(O33="","",S33)))</f>
        <v>0</v>
      </c>
      <c r="K38" s="18">
        <f>IF(R33="","",R33)</f>
        <v>2</v>
      </c>
      <c r="L38" s="11" t="s">
        <v>5</v>
      </c>
      <c r="M38" s="19">
        <f>IF(P33="","",P33)</f>
        <v>11</v>
      </c>
      <c r="N38" s="99">
        <f>IF(OR(J38="L",J38="W"),"",O33)</f>
        <v>3</v>
      </c>
      <c r="O38" s="65"/>
      <c r="P38" s="66"/>
      <c r="Q38" s="66"/>
      <c r="R38" s="66"/>
      <c r="S38" s="67"/>
      <c r="T38" s="111"/>
      <c r="U38" s="113"/>
      <c r="V38" s="115"/>
      <c r="W38" s="117"/>
      <c r="X38" s="1"/>
      <c r="AA38" s="76"/>
      <c r="AB38" s="79"/>
      <c r="AC38" s="104">
        <f>IF(AM28="W","L",IF(AM28="L","W",IF(AM28="","",AQ28)))</f>
        <v>3</v>
      </c>
      <c r="AD38" s="18">
        <f>IF(AP28="","",AP28)</f>
        <v>11</v>
      </c>
      <c r="AE38" s="11" t="s">
        <v>5</v>
      </c>
      <c r="AF38" s="19">
        <f>IF(AN28="","",AN28)</f>
        <v>4</v>
      </c>
      <c r="AG38" s="99">
        <f>IF(OR(AC38="L",AC38="W"),"",AM28)</f>
        <v>0</v>
      </c>
      <c r="AH38" s="88">
        <f>IF(AM33="W","L",IF(AM33="L","W",IF(AM33="","",AQ33)))</f>
        <v>3</v>
      </c>
      <c r="AI38" s="18">
        <f>IF(AP33="","",AP33)</f>
        <v>11</v>
      </c>
      <c r="AJ38" s="11" t="s">
        <v>5</v>
      </c>
      <c r="AK38" s="19">
        <f>IF(AN33="","",AN33)</f>
        <v>7</v>
      </c>
      <c r="AL38" s="99">
        <f>IF(OR(AH38="L",AH38="W"),"",AM33)</f>
        <v>0</v>
      </c>
      <c r="AM38" s="65"/>
      <c r="AN38" s="66"/>
      <c r="AO38" s="66"/>
      <c r="AP38" s="66"/>
      <c r="AQ38" s="67"/>
      <c r="AR38" s="111"/>
      <c r="AS38" s="113"/>
      <c r="AT38" s="115"/>
      <c r="AU38" s="117"/>
    </row>
    <row r="39" spans="1:47" ht="12" customHeight="1" x14ac:dyDescent="0.2">
      <c r="A39" s="1" t="e">
        <f t="shared" si="0"/>
        <v>#REF!</v>
      </c>
      <c r="B39" s="1" t="e">
        <f t="shared" si="1"/>
        <v>#REF!</v>
      </c>
      <c r="C39" s="76"/>
      <c r="D39" s="79"/>
      <c r="E39" s="104"/>
      <c r="F39" s="18">
        <f>IF(R29="","",R29)</f>
        <v>7</v>
      </c>
      <c r="G39" s="11" t="s">
        <v>5</v>
      </c>
      <c r="H39" s="19">
        <f>IF(P29="","",P29)</f>
        <v>11</v>
      </c>
      <c r="I39" s="99"/>
      <c r="J39" s="88"/>
      <c r="K39" s="18">
        <f>IF(R34="","",R34)</f>
        <v>10</v>
      </c>
      <c r="L39" s="11" t="s">
        <v>5</v>
      </c>
      <c r="M39" s="19">
        <f>IF(P34="","",P34)</f>
        <v>12</v>
      </c>
      <c r="N39" s="99"/>
      <c r="O39" s="65"/>
      <c r="P39" s="66"/>
      <c r="Q39" s="66"/>
      <c r="R39" s="66"/>
      <c r="S39" s="67"/>
      <c r="T39" s="111"/>
      <c r="U39" s="113"/>
      <c r="V39" s="115"/>
      <c r="W39" s="117"/>
      <c r="X39" s="1"/>
      <c r="AA39" s="76"/>
      <c r="AB39" s="79"/>
      <c r="AC39" s="104"/>
      <c r="AD39" s="18">
        <f>IF(AP29="","",AP29)</f>
        <v>11</v>
      </c>
      <c r="AE39" s="11" t="s">
        <v>5</v>
      </c>
      <c r="AF39" s="19">
        <f>IF(AN29="","",AN29)</f>
        <v>3</v>
      </c>
      <c r="AG39" s="99"/>
      <c r="AH39" s="88"/>
      <c r="AI39" s="18">
        <f>IF(AP34="","",AP34)</f>
        <v>11</v>
      </c>
      <c r="AJ39" s="11" t="s">
        <v>5</v>
      </c>
      <c r="AK39" s="19">
        <f>IF(AN34="","",AN34)</f>
        <v>8</v>
      </c>
      <c r="AL39" s="99"/>
      <c r="AM39" s="65"/>
      <c r="AN39" s="66"/>
      <c r="AO39" s="66"/>
      <c r="AP39" s="66"/>
      <c r="AQ39" s="67"/>
      <c r="AR39" s="111"/>
      <c r="AS39" s="113"/>
      <c r="AT39" s="115"/>
      <c r="AU39" s="117"/>
    </row>
    <row r="40" spans="1:47" ht="12" customHeight="1" x14ac:dyDescent="0.2">
      <c r="A40" s="1" t="e">
        <f t="shared" si="0"/>
        <v>#REF!</v>
      </c>
      <c r="B40" s="1" t="e">
        <f t="shared" si="1"/>
        <v>#REF!</v>
      </c>
      <c r="C40" s="76"/>
      <c r="D40" s="73" t="s">
        <v>19</v>
      </c>
      <c r="E40" s="104"/>
      <c r="F40" s="18" t="str">
        <f>IF(R30="","",R30)</f>
        <v/>
      </c>
      <c r="G40" s="11" t="s">
        <v>5</v>
      </c>
      <c r="H40" s="19" t="str">
        <f>IF(P30="","",P30)</f>
        <v/>
      </c>
      <c r="I40" s="99"/>
      <c r="J40" s="88"/>
      <c r="K40" s="18" t="str">
        <f>IF(R35="","",R35)</f>
        <v/>
      </c>
      <c r="L40" s="11" t="s">
        <v>5</v>
      </c>
      <c r="M40" s="19" t="str">
        <f>IF(P35="","",P35)</f>
        <v/>
      </c>
      <c r="N40" s="99"/>
      <c r="O40" s="65"/>
      <c r="P40" s="66"/>
      <c r="Q40" s="66"/>
      <c r="R40" s="66"/>
      <c r="S40" s="67"/>
      <c r="T40" s="111"/>
      <c r="U40" s="113"/>
      <c r="V40" s="115"/>
      <c r="W40" s="117"/>
      <c r="X40" s="1"/>
      <c r="AA40" s="76"/>
      <c r="AB40" s="73" t="s">
        <v>22</v>
      </c>
      <c r="AC40" s="104"/>
      <c r="AD40" s="18" t="str">
        <f>IF(AP30="","",AP30)</f>
        <v/>
      </c>
      <c r="AE40" s="11" t="s">
        <v>5</v>
      </c>
      <c r="AF40" s="19" t="str">
        <f>IF(AN30="","",AN30)</f>
        <v/>
      </c>
      <c r="AG40" s="99"/>
      <c r="AH40" s="88"/>
      <c r="AI40" s="18" t="str">
        <f>IF(AP35="","",AP35)</f>
        <v/>
      </c>
      <c r="AJ40" s="11" t="s">
        <v>5</v>
      </c>
      <c r="AK40" s="19" t="str">
        <f>IF(AN35="","",AN35)</f>
        <v/>
      </c>
      <c r="AL40" s="99"/>
      <c r="AM40" s="65"/>
      <c r="AN40" s="66"/>
      <c r="AO40" s="66"/>
      <c r="AP40" s="66"/>
      <c r="AQ40" s="67"/>
      <c r="AR40" s="111"/>
      <c r="AS40" s="113"/>
      <c r="AT40" s="115"/>
      <c r="AU40" s="117"/>
    </row>
    <row r="41" spans="1:47" ht="12" customHeight="1" thickBot="1" x14ac:dyDescent="0.25">
      <c r="A41" s="1" t="e">
        <f t="shared" si="0"/>
        <v>#REF!</v>
      </c>
      <c r="B41" s="1" t="e">
        <f t="shared" si="1"/>
        <v>#REF!</v>
      </c>
      <c r="C41" s="77"/>
      <c r="D41" s="94"/>
      <c r="E41" s="125"/>
      <c r="F41" s="23" t="str">
        <f>IF(R31="","",R31)</f>
        <v/>
      </c>
      <c r="G41" s="24" t="s">
        <v>5</v>
      </c>
      <c r="H41" s="25" t="str">
        <f>IF(P31="","",P31)</f>
        <v/>
      </c>
      <c r="I41" s="126"/>
      <c r="J41" s="127"/>
      <c r="K41" s="23" t="str">
        <f>IF(R36="","",R36)</f>
        <v/>
      </c>
      <c r="L41" s="24" t="s">
        <v>5</v>
      </c>
      <c r="M41" s="25" t="str">
        <f>IF(P36="","",P36)</f>
        <v/>
      </c>
      <c r="N41" s="126"/>
      <c r="O41" s="122"/>
      <c r="P41" s="123"/>
      <c r="Q41" s="123"/>
      <c r="R41" s="123"/>
      <c r="S41" s="124"/>
      <c r="T41" s="118"/>
      <c r="U41" s="119"/>
      <c r="V41" s="120"/>
      <c r="W41" s="121"/>
      <c r="X41" s="1"/>
      <c r="AA41" s="77"/>
      <c r="AB41" s="94"/>
      <c r="AC41" s="125"/>
      <c r="AD41" s="23" t="str">
        <f>IF(AP31="","",AP31)</f>
        <v/>
      </c>
      <c r="AE41" s="24" t="s">
        <v>5</v>
      </c>
      <c r="AF41" s="25" t="str">
        <f>IF(AN31="","",AN31)</f>
        <v/>
      </c>
      <c r="AG41" s="126"/>
      <c r="AH41" s="127"/>
      <c r="AI41" s="23" t="str">
        <f>IF(AP36="","",AP36)</f>
        <v/>
      </c>
      <c r="AJ41" s="24" t="s">
        <v>5</v>
      </c>
      <c r="AK41" s="25" t="str">
        <f>IF(AN36="","",AN36)</f>
        <v/>
      </c>
      <c r="AL41" s="126"/>
      <c r="AM41" s="122"/>
      <c r="AN41" s="123"/>
      <c r="AO41" s="123"/>
      <c r="AP41" s="123"/>
      <c r="AQ41" s="124"/>
      <c r="AR41" s="118"/>
      <c r="AS41" s="119"/>
      <c r="AT41" s="120"/>
      <c r="AU41" s="121"/>
    </row>
    <row r="42" spans="1:47" ht="12" customHeight="1" x14ac:dyDescent="0.2">
      <c r="C42" s="30"/>
      <c r="D42" s="31"/>
      <c r="E42" s="32"/>
      <c r="F42" s="33"/>
      <c r="G42" s="34"/>
      <c r="H42" s="33"/>
      <c r="I42" s="32"/>
      <c r="J42" s="32"/>
      <c r="K42" s="33"/>
      <c r="L42" s="34"/>
      <c r="M42" s="33"/>
      <c r="N42" s="32"/>
      <c r="O42" s="3"/>
      <c r="P42" s="3"/>
      <c r="Q42" s="3"/>
      <c r="R42" s="3"/>
      <c r="S42" s="3"/>
      <c r="T42" s="35"/>
      <c r="U42" s="35"/>
      <c r="V42" s="36"/>
      <c r="W42" s="37"/>
      <c r="X42" s="1"/>
      <c r="AC42" s="1"/>
      <c r="AH42" s="1"/>
      <c r="AM42" s="1"/>
    </row>
    <row r="43" spans="1:47" ht="15.6" customHeight="1" thickBot="1" x14ac:dyDescent="0.25">
      <c r="AA43" s="1" t="s">
        <v>67</v>
      </c>
    </row>
    <row r="44" spans="1:47" ht="13.5" customHeight="1" x14ac:dyDescent="0.2">
      <c r="C44" s="95" t="s">
        <v>9</v>
      </c>
      <c r="D44" s="96"/>
      <c r="E44" s="90">
        <v>1</v>
      </c>
      <c r="F44" s="91"/>
      <c r="G44" s="91"/>
      <c r="H44" s="91"/>
      <c r="I44" s="92"/>
      <c r="J44" s="93">
        <v>2</v>
      </c>
      <c r="K44" s="91"/>
      <c r="L44" s="91"/>
      <c r="M44" s="91"/>
      <c r="N44" s="92"/>
      <c r="O44" s="93">
        <v>3</v>
      </c>
      <c r="P44" s="91"/>
      <c r="Q44" s="91"/>
      <c r="R44" s="91"/>
      <c r="S44" s="92"/>
      <c r="T44" s="106" t="s">
        <v>1</v>
      </c>
      <c r="U44" s="60" t="s">
        <v>2</v>
      </c>
      <c r="V44" s="60" t="s">
        <v>3</v>
      </c>
      <c r="W44" s="108" t="s">
        <v>4</v>
      </c>
      <c r="AA44" s="1" t="s">
        <v>72</v>
      </c>
    </row>
    <row r="45" spans="1:47" ht="30" customHeight="1" thickBot="1" x14ac:dyDescent="0.25">
      <c r="C45" s="97"/>
      <c r="D45" s="98"/>
      <c r="E45" s="101" t="str">
        <f>IF(D46="","",D46)</f>
        <v>山下</v>
      </c>
      <c r="F45" s="102"/>
      <c r="G45" s="102"/>
      <c r="H45" s="102"/>
      <c r="I45" s="102"/>
      <c r="J45" s="103" t="str">
        <f>IF(D51="","",D51)</f>
        <v>前山</v>
      </c>
      <c r="K45" s="102"/>
      <c r="L45" s="102"/>
      <c r="M45" s="102"/>
      <c r="N45" s="102"/>
      <c r="O45" s="102" t="str">
        <f>IF(D56="","",D56)</f>
        <v>松永</v>
      </c>
      <c r="P45" s="102"/>
      <c r="Q45" s="102"/>
      <c r="R45" s="102"/>
      <c r="S45" s="102"/>
      <c r="T45" s="107"/>
      <c r="U45" s="61"/>
      <c r="V45" s="61"/>
      <c r="W45" s="109"/>
    </row>
    <row r="46" spans="1:47" ht="12" customHeight="1" x14ac:dyDescent="0.2">
      <c r="C46" s="83">
        <v>1</v>
      </c>
      <c r="D46" s="85" t="s">
        <v>20</v>
      </c>
      <c r="E46" s="86" t="str">
        <f>IF(E47="","",IF(E47&gt;I47,"○","×"))</f>
        <v/>
      </c>
      <c r="F46" s="66"/>
      <c r="G46" s="66"/>
      <c r="H46" s="66"/>
      <c r="I46" s="67"/>
      <c r="J46" s="6" t="str">
        <f>IF(J47="","",IF(J47="W","○",IF(J47="L","×",IF(J47&gt;N47,"○","×"))))</f>
        <v>○</v>
      </c>
      <c r="K46" s="7">
        <v>11</v>
      </c>
      <c r="L46" s="8" t="s">
        <v>5</v>
      </c>
      <c r="M46" s="7">
        <v>9</v>
      </c>
      <c r="N46" s="9"/>
      <c r="O46" s="6" t="str">
        <f>IF(O47="","",IF(O47="W","○",IF(O47="L","×",IF(O47&gt;S47,"○","×"))))</f>
        <v>○</v>
      </c>
      <c r="P46" s="7">
        <v>13</v>
      </c>
      <c r="Q46" s="8" t="s">
        <v>5</v>
      </c>
      <c r="R46" s="7">
        <v>11</v>
      </c>
      <c r="S46" s="9"/>
      <c r="T46" s="110">
        <f>IF(D46="","",COUNTIF($E$46:$S$50,"○"))</f>
        <v>2</v>
      </c>
      <c r="U46" s="112">
        <f>IF(D46="","",COUNTIF($E$46:$S$50,"×"))</f>
        <v>0</v>
      </c>
      <c r="V46" s="114">
        <f>IF(D46="","",T46*2+U46)</f>
        <v>4</v>
      </c>
      <c r="W46" s="116">
        <f>IF(D46="","",RANK(V46,$V$46:$V$60))</f>
        <v>1</v>
      </c>
      <c r="AA46" s="1" t="s">
        <v>47</v>
      </c>
    </row>
    <row r="47" spans="1:47" ht="12" customHeight="1" x14ac:dyDescent="0.2">
      <c r="C47" s="76"/>
      <c r="D47" s="79"/>
      <c r="E47" s="86"/>
      <c r="F47" s="66"/>
      <c r="G47" s="66"/>
      <c r="H47" s="66"/>
      <c r="I47" s="67"/>
      <c r="J47" s="88">
        <f>IF(K46="","",IF(K46&gt;M46,1,0)+IF(K47&gt;M47,1,0)+IF(K48&gt;M48,1,0)+IF(K49&gt;M49,1,0)+IF(K50&gt;M50,1,0))</f>
        <v>3</v>
      </c>
      <c r="K47" s="10">
        <v>13</v>
      </c>
      <c r="L47" s="11" t="s">
        <v>5</v>
      </c>
      <c r="M47" s="10">
        <v>11</v>
      </c>
      <c r="N47" s="99">
        <f>IF(OR(J47="L",J47="W"),"",IF(K46="","",IF(K46&lt;M46,1,0)+IF(K47&lt;M47,1,0)+IF(K48&lt;M48,1,0)+IF(K49&lt;M49,1,0)+IF(K50&lt;M50,1,0)))</f>
        <v>0</v>
      </c>
      <c r="O47" s="88">
        <f>IF(P46="","",IF(P46&gt;R46,1,0)+IF(P47&gt;R47,1,0)+IF(P48&gt;R48,1,0)+IF(P49&gt;R49,1,0)+IF(P50&gt;R50,1,0))</f>
        <v>3</v>
      </c>
      <c r="P47" s="10">
        <v>8</v>
      </c>
      <c r="Q47" s="11" t="s">
        <v>5</v>
      </c>
      <c r="R47" s="10">
        <v>11</v>
      </c>
      <c r="S47" s="99">
        <f>IF(OR(O47="L",O47="W"),"",IF(P46="","",IF(P46&lt;R46,1,0)+IF(P47&lt;R47,1,0)+IF(P48&lt;R48,1,0)+IF(P49&lt;R49,1,0)+IF(P50&lt;R50,1,0)))</f>
        <v>1</v>
      </c>
      <c r="T47" s="111"/>
      <c r="U47" s="113"/>
      <c r="V47" s="115"/>
      <c r="W47" s="117"/>
      <c r="AA47" s="1" t="s">
        <v>48</v>
      </c>
    </row>
    <row r="48" spans="1:47" ht="12" customHeight="1" x14ac:dyDescent="0.2">
      <c r="C48" s="76"/>
      <c r="D48" s="79"/>
      <c r="E48" s="86"/>
      <c r="F48" s="66"/>
      <c r="G48" s="66"/>
      <c r="H48" s="66"/>
      <c r="I48" s="67"/>
      <c r="J48" s="88"/>
      <c r="K48" s="10">
        <v>11</v>
      </c>
      <c r="L48" s="11" t="s">
        <v>5</v>
      </c>
      <c r="M48" s="10">
        <v>5</v>
      </c>
      <c r="N48" s="99"/>
      <c r="O48" s="88"/>
      <c r="P48" s="10">
        <v>11</v>
      </c>
      <c r="Q48" s="11" t="s">
        <v>5</v>
      </c>
      <c r="R48" s="10">
        <v>8</v>
      </c>
      <c r="S48" s="99"/>
      <c r="T48" s="111"/>
      <c r="U48" s="113"/>
      <c r="V48" s="115"/>
      <c r="W48" s="117"/>
    </row>
    <row r="49" spans="3:45" ht="12" customHeight="1" x14ac:dyDescent="0.2">
      <c r="C49" s="76"/>
      <c r="D49" s="73" t="s">
        <v>11</v>
      </c>
      <c r="E49" s="86"/>
      <c r="F49" s="66"/>
      <c r="G49" s="66"/>
      <c r="H49" s="66"/>
      <c r="I49" s="67"/>
      <c r="J49" s="88"/>
      <c r="K49" s="10"/>
      <c r="L49" s="11" t="s">
        <v>5</v>
      </c>
      <c r="M49" s="10"/>
      <c r="N49" s="99"/>
      <c r="O49" s="88"/>
      <c r="P49" s="10">
        <v>11</v>
      </c>
      <c r="Q49" s="11" t="s">
        <v>5</v>
      </c>
      <c r="R49" s="10">
        <v>9</v>
      </c>
      <c r="S49" s="99"/>
      <c r="T49" s="111"/>
      <c r="U49" s="113"/>
      <c r="V49" s="115"/>
      <c r="W49" s="117"/>
      <c r="AA49" s="1" t="s">
        <v>50</v>
      </c>
      <c r="AC49" s="1" t="s">
        <v>49</v>
      </c>
      <c r="AG49" s="26"/>
      <c r="AH49" s="1" t="s">
        <v>51</v>
      </c>
      <c r="AL49" s="26"/>
      <c r="AM49" s="1" t="s">
        <v>52</v>
      </c>
      <c r="AS49" s="26"/>
    </row>
    <row r="50" spans="3:45" ht="12" customHeight="1" x14ac:dyDescent="0.2">
      <c r="C50" s="84"/>
      <c r="D50" s="74"/>
      <c r="E50" s="87"/>
      <c r="F50" s="69"/>
      <c r="G50" s="69"/>
      <c r="H50" s="69"/>
      <c r="I50" s="70"/>
      <c r="J50" s="89"/>
      <c r="K50" s="12"/>
      <c r="L50" s="13" t="s">
        <v>5</v>
      </c>
      <c r="M50" s="12"/>
      <c r="N50" s="100"/>
      <c r="O50" s="89"/>
      <c r="P50" s="12"/>
      <c r="Q50" s="13" t="s">
        <v>5</v>
      </c>
      <c r="R50" s="12"/>
      <c r="S50" s="100"/>
      <c r="T50" s="111"/>
      <c r="U50" s="113"/>
      <c r="V50" s="115"/>
      <c r="W50" s="117"/>
    </row>
    <row r="51" spans="3:45" ht="12" customHeight="1" x14ac:dyDescent="0.2">
      <c r="C51" s="80">
        <v>2</v>
      </c>
      <c r="D51" s="82" t="s">
        <v>21</v>
      </c>
      <c r="E51" s="6" t="str">
        <f>IF(J46="","",IF(J46="○","×","○"))</f>
        <v>×</v>
      </c>
      <c r="F51" s="14">
        <f>IF(M46="","",M46)</f>
        <v>9</v>
      </c>
      <c r="G51" s="15" t="s">
        <v>5</v>
      </c>
      <c r="H51" s="16">
        <f>IF(K46="","",K46)</f>
        <v>11</v>
      </c>
      <c r="I51" s="17"/>
      <c r="J51" s="62" t="str">
        <f>IF(J52="","",IF(J52&gt;N52,"○","×"))</f>
        <v/>
      </c>
      <c r="K51" s="63"/>
      <c r="L51" s="63"/>
      <c r="M51" s="63"/>
      <c r="N51" s="64"/>
      <c r="O51" s="6" t="str">
        <f>IF(O52="","",IF(O52="W","○",IF(O52="L","×",IF(O52&gt;S52,"○","×"))))</f>
        <v>○</v>
      </c>
      <c r="P51" s="7">
        <v>9</v>
      </c>
      <c r="Q51" s="8" t="s">
        <v>5</v>
      </c>
      <c r="R51" s="7">
        <v>11</v>
      </c>
      <c r="S51" s="9"/>
      <c r="T51" s="110">
        <f>IF(D51="","",COUNTIF($E$51:$S$55,"○"))</f>
        <v>1</v>
      </c>
      <c r="U51" s="112">
        <f>IF(D51="","",COUNTIF($E$51:$S$55,"×"))</f>
        <v>1</v>
      </c>
      <c r="V51" s="114">
        <f>IF(D51="","",T51*2+U51)</f>
        <v>3</v>
      </c>
      <c r="W51" s="116">
        <f>IF(D51="","",RANK(V51,$V$46:$V$60))</f>
        <v>2</v>
      </c>
    </row>
    <row r="52" spans="3:45" ht="12" customHeight="1" x14ac:dyDescent="0.2">
      <c r="C52" s="76"/>
      <c r="D52" s="79"/>
      <c r="E52" s="104">
        <f>IF(J47="W","L",IF(J47="L","W",IF(J47="","",N47)))</f>
        <v>0</v>
      </c>
      <c r="F52" s="18">
        <f>IF(M47="","",M47)</f>
        <v>11</v>
      </c>
      <c r="G52" s="11" t="s">
        <v>5</v>
      </c>
      <c r="H52" s="19">
        <f>IF(K47="","",K47)</f>
        <v>13</v>
      </c>
      <c r="I52" s="99">
        <f>IF(OR(E52="L",E52="W"),"",J47)</f>
        <v>3</v>
      </c>
      <c r="J52" s="65"/>
      <c r="K52" s="66"/>
      <c r="L52" s="66"/>
      <c r="M52" s="66"/>
      <c r="N52" s="67"/>
      <c r="O52" s="88">
        <f>IF(P51="","",IF(P51&gt;R51,1,0)+IF(P52&gt;R52,1,0)+IF(P53&gt;R53,1,0)+IF(P54&gt;R54,1,0)+IF(P55&gt;R55,1,0))</f>
        <v>3</v>
      </c>
      <c r="P52" s="10">
        <v>11</v>
      </c>
      <c r="Q52" s="11" t="s">
        <v>5</v>
      </c>
      <c r="R52" s="10">
        <v>7</v>
      </c>
      <c r="S52" s="99">
        <f>IF(OR(O52="L",O52="W"),"",IF(P51="","",IF(P51&lt;R51,1,0)+IF(P52&lt;R52,1,0)+IF(P53&lt;R53,1,0)+IF(P54&lt;R54,1,0)+IF(P55&lt;R55,1,0)))</f>
        <v>1</v>
      </c>
      <c r="T52" s="111"/>
      <c r="U52" s="113"/>
      <c r="V52" s="115"/>
      <c r="W52" s="117"/>
    </row>
    <row r="53" spans="3:45" ht="12" customHeight="1" x14ac:dyDescent="0.2">
      <c r="C53" s="76"/>
      <c r="D53" s="79"/>
      <c r="E53" s="104"/>
      <c r="F53" s="18">
        <f>IF(M48="","",M48)</f>
        <v>5</v>
      </c>
      <c r="G53" s="11" t="s">
        <v>5</v>
      </c>
      <c r="H53" s="19">
        <f>IF(K48="","",K48)</f>
        <v>11</v>
      </c>
      <c r="I53" s="99"/>
      <c r="J53" s="65"/>
      <c r="K53" s="66"/>
      <c r="L53" s="66"/>
      <c r="M53" s="66"/>
      <c r="N53" s="67"/>
      <c r="O53" s="88"/>
      <c r="P53" s="10">
        <v>11</v>
      </c>
      <c r="Q53" s="11" t="s">
        <v>5</v>
      </c>
      <c r="R53" s="10">
        <v>8</v>
      </c>
      <c r="S53" s="99"/>
      <c r="T53" s="111"/>
      <c r="U53" s="113"/>
      <c r="V53" s="115"/>
      <c r="W53" s="117"/>
    </row>
    <row r="54" spans="3:45" ht="12" customHeight="1" x14ac:dyDescent="0.2">
      <c r="C54" s="76"/>
      <c r="D54" s="73" t="s">
        <v>22</v>
      </c>
      <c r="E54" s="104"/>
      <c r="F54" s="18" t="str">
        <f>IF(M49="","",M49)</f>
        <v/>
      </c>
      <c r="G54" s="11" t="s">
        <v>5</v>
      </c>
      <c r="H54" s="19" t="str">
        <f>IF(K49="","",K49)</f>
        <v/>
      </c>
      <c r="I54" s="99"/>
      <c r="J54" s="65"/>
      <c r="K54" s="66"/>
      <c r="L54" s="66"/>
      <c r="M54" s="66"/>
      <c r="N54" s="67"/>
      <c r="O54" s="88"/>
      <c r="P54" s="10">
        <v>11</v>
      </c>
      <c r="Q54" s="11" t="s">
        <v>5</v>
      </c>
      <c r="R54" s="10">
        <v>8</v>
      </c>
      <c r="S54" s="99"/>
      <c r="T54" s="111"/>
      <c r="U54" s="113"/>
      <c r="V54" s="115"/>
      <c r="W54" s="117"/>
    </row>
    <row r="55" spans="3:45" ht="12" customHeight="1" x14ac:dyDescent="0.2">
      <c r="C55" s="81"/>
      <c r="D55" s="74"/>
      <c r="E55" s="105"/>
      <c r="F55" s="20" t="str">
        <f>IF(M50="","",M50)</f>
        <v/>
      </c>
      <c r="G55" s="13" t="s">
        <v>5</v>
      </c>
      <c r="H55" s="21" t="str">
        <f>IF(K50="","",K50)</f>
        <v/>
      </c>
      <c r="I55" s="100"/>
      <c r="J55" s="68"/>
      <c r="K55" s="69"/>
      <c r="L55" s="69"/>
      <c r="M55" s="69"/>
      <c r="N55" s="70"/>
      <c r="O55" s="89"/>
      <c r="P55" s="12"/>
      <c r="Q55" s="13" t="s">
        <v>5</v>
      </c>
      <c r="R55" s="12"/>
      <c r="S55" s="100"/>
      <c r="T55" s="111"/>
      <c r="U55" s="113"/>
      <c r="V55" s="115"/>
      <c r="W55" s="117"/>
    </row>
    <row r="56" spans="3:45" ht="12" customHeight="1" x14ac:dyDescent="0.2">
      <c r="C56" s="75">
        <v>3</v>
      </c>
      <c r="D56" s="78" t="s">
        <v>23</v>
      </c>
      <c r="E56" s="6" t="str">
        <f>IF(O46="","",IF(O46="○","×","○"))</f>
        <v>×</v>
      </c>
      <c r="F56" s="14">
        <f>IF(R46="","",R46)</f>
        <v>11</v>
      </c>
      <c r="G56" s="15" t="s">
        <v>5</v>
      </c>
      <c r="H56" s="16">
        <f>IF(P46="","",P46)</f>
        <v>13</v>
      </c>
      <c r="I56" s="22"/>
      <c r="J56" s="6" t="str">
        <f>IF(O51="","",IF(O51="○","×","○"))</f>
        <v>×</v>
      </c>
      <c r="K56" s="14">
        <f>IF(R51="","",R51)</f>
        <v>11</v>
      </c>
      <c r="L56" s="15" t="s">
        <v>5</v>
      </c>
      <c r="M56" s="16">
        <f>IF(P51="","",P51)</f>
        <v>9</v>
      </c>
      <c r="N56" s="22"/>
      <c r="O56" s="62" t="str">
        <f>IF(O57="","",IF(O57&gt;S57,"○","×"))</f>
        <v/>
      </c>
      <c r="P56" s="63"/>
      <c r="Q56" s="63"/>
      <c r="R56" s="63"/>
      <c r="S56" s="64"/>
      <c r="T56" s="110">
        <f>IF(D56="","",COUNTIF($E$56:$S$60,"○"))</f>
        <v>0</v>
      </c>
      <c r="U56" s="112">
        <f>IF(D56="","",COUNTIF($E$56:$S$60,"×"))</f>
        <v>2</v>
      </c>
      <c r="V56" s="114">
        <f>IF(D56="","",T56*2+U56)</f>
        <v>2</v>
      </c>
      <c r="W56" s="116">
        <f>IF(D56="","",RANK(V56,$V$46:$V$60))</f>
        <v>3</v>
      </c>
    </row>
    <row r="57" spans="3:45" ht="12" customHeight="1" x14ac:dyDescent="0.2">
      <c r="C57" s="76"/>
      <c r="D57" s="79"/>
      <c r="E57" s="104">
        <f>IF(O47="W","L",IF(O47="L","W",IF(O47="","",S47)))</f>
        <v>1</v>
      </c>
      <c r="F57" s="18">
        <f>IF(R47="","",R47)</f>
        <v>11</v>
      </c>
      <c r="G57" s="11" t="s">
        <v>5</v>
      </c>
      <c r="H57" s="19">
        <f>IF(P47="","",P47)</f>
        <v>8</v>
      </c>
      <c r="I57" s="99">
        <f>IF(OR(E57="L",E57="W"),"",O47)</f>
        <v>3</v>
      </c>
      <c r="J57" s="88">
        <f>IF(O52="W","L",IF(O52="L","W",IF(O52="","",S52)))</f>
        <v>1</v>
      </c>
      <c r="K57" s="18">
        <f>IF(R52="","",R52)</f>
        <v>7</v>
      </c>
      <c r="L57" s="11" t="s">
        <v>5</v>
      </c>
      <c r="M57" s="19">
        <f>IF(P52="","",P52)</f>
        <v>11</v>
      </c>
      <c r="N57" s="99">
        <f>IF(OR(J57="L",J57="W"),"",O52)</f>
        <v>3</v>
      </c>
      <c r="O57" s="65"/>
      <c r="P57" s="66"/>
      <c r="Q57" s="66"/>
      <c r="R57" s="66"/>
      <c r="S57" s="67"/>
      <c r="T57" s="111"/>
      <c r="U57" s="113"/>
      <c r="V57" s="115"/>
      <c r="W57" s="117"/>
    </row>
    <row r="58" spans="3:45" ht="12" customHeight="1" x14ac:dyDescent="0.2">
      <c r="C58" s="76"/>
      <c r="D58" s="79"/>
      <c r="E58" s="104"/>
      <c r="F58" s="18">
        <f>IF(R48="","",R48)</f>
        <v>8</v>
      </c>
      <c r="G58" s="11" t="s">
        <v>5</v>
      </c>
      <c r="H58" s="19">
        <f>IF(P48="","",P48)</f>
        <v>11</v>
      </c>
      <c r="I58" s="99"/>
      <c r="J58" s="88"/>
      <c r="K58" s="18">
        <f>IF(R53="","",R53)</f>
        <v>8</v>
      </c>
      <c r="L58" s="11" t="s">
        <v>5</v>
      </c>
      <c r="M58" s="19">
        <f>IF(P53="","",P53)</f>
        <v>11</v>
      </c>
      <c r="N58" s="99"/>
      <c r="O58" s="65"/>
      <c r="P58" s="66"/>
      <c r="Q58" s="66"/>
      <c r="R58" s="66"/>
      <c r="S58" s="67"/>
      <c r="T58" s="111"/>
      <c r="U58" s="113"/>
      <c r="V58" s="115"/>
      <c r="W58" s="117"/>
    </row>
    <row r="59" spans="3:45" ht="12" customHeight="1" x14ac:dyDescent="0.2">
      <c r="C59" s="76"/>
      <c r="D59" s="73" t="s">
        <v>16</v>
      </c>
      <c r="E59" s="104"/>
      <c r="F59" s="18">
        <f>IF(R49="","",R49)</f>
        <v>9</v>
      </c>
      <c r="G59" s="11" t="s">
        <v>5</v>
      </c>
      <c r="H59" s="19">
        <f>IF(P49="","",P49)</f>
        <v>11</v>
      </c>
      <c r="I59" s="99"/>
      <c r="J59" s="88"/>
      <c r="K59" s="18">
        <f>IF(R54="","",R54)</f>
        <v>8</v>
      </c>
      <c r="L59" s="11" t="s">
        <v>5</v>
      </c>
      <c r="M59" s="19">
        <f>IF(P54="","",P54)</f>
        <v>11</v>
      </c>
      <c r="N59" s="99"/>
      <c r="O59" s="65"/>
      <c r="P59" s="66"/>
      <c r="Q59" s="66"/>
      <c r="R59" s="66"/>
      <c r="S59" s="67"/>
      <c r="T59" s="111"/>
      <c r="U59" s="113"/>
      <c r="V59" s="115"/>
      <c r="W59" s="117"/>
    </row>
    <row r="60" spans="3:45" ht="12" customHeight="1" thickBot="1" x14ac:dyDescent="0.25">
      <c r="C60" s="77"/>
      <c r="D60" s="94"/>
      <c r="E60" s="125"/>
      <c r="F60" s="23" t="str">
        <f>IF(R50="","",R50)</f>
        <v/>
      </c>
      <c r="G60" s="24" t="s">
        <v>5</v>
      </c>
      <c r="H60" s="25" t="str">
        <f>IF(P50="","",P50)</f>
        <v/>
      </c>
      <c r="I60" s="126"/>
      <c r="J60" s="127"/>
      <c r="K60" s="23" t="str">
        <f>IF(R55="","",R55)</f>
        <v/>
      </c>
      <c r="L60" s="24" t="s">
        <v>5</v>
      </c>
      <c r="M60" s="25" t="str">
        <f>IF(P55="","",P55)</f>
        <v/>
      </c>
      <c r="N60" s="126"/>
      <c r="O60" s="122"/>
      <c r="P60" s="123"/>
      <c r="Q60" s="123"/>
      <c r="R60" s="123"/>
      <c r="S60" s="124"/>
      <c r="T60" s="118"/>
      <c r="U60" s="119"/>
      <c r="V60" s="120"/>
      <c r="W60" s="121"/>
    </row>
    <row r="61" spans="3:45" ht="9.75" customHeight="1" x14ac:dyDescent="0.2"/>
    <row r="64" spans="3:45" ht="17.25" customHeight="1" x14ac:dyDescent="0.2"/>
  </sheetData>
  <mergeCells count="240">
    <mergeCell ref="C1:AU1"/>
    <mergeCell ref="AU37:AU41"/>
    <mergeCell ref="AC38:AC41"/>
    <mergeCell ref="AG38:AG41"/>
    <mergeCell ref="AH38:AH41"/>
    <mergeCell ref="AL38:AL41"/>
    <mergeCell ref="AB40:AB41"/>
    <mergeCell ref="AA37:AA41"/>
    <mergeCell ref="AB37:AB39"/>
    <mergeCell ref="AM37:AQ41"/>
    <mergeCell ref="AR37:AR41"/>
    <mergeCell ref="AS37:AS41"/>
    <mergeCell ref="AT37:AT41"/>
    <mergeCell ref="AT32:AT36"/>
    <mergeCell ref="AU32:AU36"/>
    <mergeCell ref="AC33:AC36"/>
    <mergeCell ref="AG33:AG36"/>
    <mergeCell ref="AM33:AM36"/>
    <mergeCell ref="AQ33:AQ36"/>
    <mergeCell ref="AB30:AB31"/>
    <mergeCell ref="AA32:AA36"/>
    <mergeCell ref="AB32:AB34"/>
    <mergeCell ref="AH32:AL36"/>
    <mergeCell ref="AR32:AR36"/>
    <mergeCell ref="AS32:AS36"/>
    <mergeCell ref="AB35:AB36"/>
    <mergeCell ref="AT27:AT31"/>
    <mergeCell ref="AU27:AU31"/>
    <mergeCell ref="AH28:AH31"/>
    <mergeCell ref="AL28:AL31"/>
    <mergeCell ref="AM28:AM31"/>
    <mergeCell ref="AQ28:AQ31"/>
    <mergeCell ref="AT25:AT26"/>
    <mergeCell ref="AU25:AU26"/>
    <mergeCell ref="AC26:AG26"/>
    <mergeCell ref="AH26:AL26"/>
    <mergeCell ref="AM26:AQ26"/>
    <mergeCell ref="AA27:AA31"/>
    <mergeCell ref="AB27:AB29"/>
    <mergeCell ref="AC27:AG31"/>
    <mergeCell ref="AR27:AR31"/>
    <mergeCell ref="AS27:AS31"/>
    <mergeCell ref="AA25:AB26"/>
    <mergeCell ref="AC25:AG25"/>
    <mergeCell ref="AH25:AL25"/>
    <mergeCell ref="AM25:AQ25"/>
    <mergeCell ref="AR25:AR26"/>
    <mergeCell ref="AS25:AS26"/>
    <mergeCell ref="AU18:AU22"/>
    <mergeCell ref="AC19:AC22"/>
    <mergeCell ref="AG19:AG22"/>
    <mergeCell ref="AH19:AH22"/>
    <mergeCell ref="AL19:AL22"/>
    <mergeCell ref="AB21:AB22"/>
    <mergeCell ref="AA18:AA22"/>
    <mergeCell ref="AB18:AB20"/>
    <mergeCell ref="AM18:AQ22"/>
    <mergeCell ref="AR18:AR22"/>
    <mergeCell ref="AS18:AS22"/>
    <mergeCell ref="AT18:AT22"/>
    <mergeCell ref="AU13:AU17"/>
    <mergeCell ref="AC14:AC17"/>
    <mergeCell ref="AG14:AG17"/>
    <mergeCell ref="AM14:AM17"/>
    <mergeCell ref="AQ14:AQ17"/>
    <mergeCell ref="AB16:AB17"/>
    <mergeCell ref="AA13:AA17"/>
    <mergeCell ref="AB13:AB15"/>
    <mergeCell ref="AH13:AL17"/>
    <mergeCell ref="AR13:AR17"/>
    <mergeCell ref="AS13:AS17"/>
    <mergeCell ref="AT13:AT17"/>
    <mergeCell ref="AS8:AS12"/>
    <mergeCell ref="AT8:AT12"/>
    <mergeCell ref="AU8:AU12"/>
    <mergeCell ref="AH9:AH12"/>
    <mergeCell ref="AL9:AL12"/>
    <mergeCell ref="AM9:AM12"/>
    <mergeCell ref="AQ9:AQ12"/>
    <mergeCell ref="AH7:AL7"/>
    <mergeCell ref="AM7:AQ7"/>
    <mergeCell ref="AA8:AA12"/>
    <mergeCell ref="AB8:AB10"/>
    <mergeCell ref="AC8:AG12"/>
    <mergeCell ref="AR8:AR12"/>
    <mergeCell ref="AB11:AB12"/>
    <mergeCell ref="AA4:AU4"/>
    <mergeCell ref="AA6:AB7"/>
    <mergeCell ref="AC6:AG6"/>
    <mergeCell ref="AH6:AL6"/>
    <mergeCell ref="AM6:AQ6"/>
    <mergeCell ref="AR6:AR7"/>
    <mergeCell ref="AS6:AS7"/>
    <mergeCell ref="AT6:AT7"/>
    <mergeCell ref="AU6:AU7"/>
    <mergeCell ref="AC7:AG7"/>
    <mergeCell ref="C4:W4"/>
    <mergeCell ref="U56:U60"/>
    <mergeCell ref="V56:V60"/>
    <mergeCell ref="W56:W60"/>
    <mergeCell ref="E57:E60"/>
    <mergeCell ref="I57:I60"/>
    <mergeCell ref="J57:J60"/>
    <mergeCell ref="N57:N60"/>
    <mergeCell ref="D54:D55"/>
    <mergeCell ref="C56:C60"/>
    <mergeCell ref="D56:D58"/>
    <mergeCell ref="O56:S60"/>
    <mergeCell ref="T56:T60"/>
    <mergeCell ref="D59:D60"/>
    <mergeCell ref="J51:N55"/>
    <mergeCell ref="T51:T55"/>
    <mergeCell ref="C51:C55"/>
    <mergeCell ref="D51:D53"/>
    <mergeCell ref="U51:U55"/>
    <mergeCell ref="V51:V55"/>
    <mergeCell ref="W51:W55"/>
    <mergeCell ref="E52:E55"/>
    <mergeCell ref="I52:I55"/>
    <mergeCell ref="O52:O55"/>
    <mergeCell ref="S52:S55"/>
    <mergeCell ref="T46:T50"/>
    <mergeCell ref="U46:U50"/>
    <mergeCell ref="V46:V50"/>
    <mergeCell ref="W46:W50"/>
    <mergeCell ref="J47:J50"/>
    <mergeCell ref="N47:N50"/>
    <mergeCell ref="O47:O50"/>
    <mergeCell ref="S47:S50"/>
    <mergeCell ref="T44:T45"/>
    <mergeCell ref="U44:U45"/>
    <mergeCell ref="V44:V45"/>
    <mergeCell ref="W44:W45"/>
    <mergeCell ref="E45:I45"/>
    <mergeCell ref="J45:N45"/>
    <mergeCell ref="O45:S45"/>
    <mergeCell ref="C44:D45"/>
    <mergeCell ref="E44:I44"/>
    <mergeCell ref="J44:N44"/>
    <mergeCell ref="O44:S44"/>
    <mergeCell ref="C46:C50"/>
    <mergeCell ref="D46:D48"/>
    <mergeCell ref="E46:I50"/>
    <mergeCell ref="D49:D50"/>
    <mergeCell ref="W37:W41"/>
    <mergeCell ref="E38:E41"/>
    <mergeCell ref="I38:I41"/>
    <mergeCell ref="J38:J41"/>
    <mergeCell ref="N38:N41"/>
    <mergeCell ref="C37:C41"/>
    <mergeCell ref="D37:D39"/>
    <mergeCell ref="O37:S41"/>
    <mergeCell ref="T37:T41"/>
    <mergeCell ref="U37:U41"/>
    <mergeCell ref="V37:V41"/>
    <mergeCell ref="D40:D41"/>
    <mergeCell ref="T32:T36"/>
    <mergeCell ref="U32:U36"/>
    <mergeCell ref="V32:V36"/>
    <mergeCell ref="W32:W36"/>
    <mergeCell ref="E33:E36"/>
    <mergeCell ref="I33:I36"/>
    <mergeCell ref="O33:O36"/>
    <mergeCell ref="S33:S36"/>
    <mergeCell ref="V27:V31"/>
    <mergeCell ref="W27:W31"/>
    <mergeCell ref="J28:J31"/>
    <mergeCell ref="N28:N31"/>
    <mergeCell ref="O28:O31"/>
    <mergeCell ref="S28:S31"/>
    <mergeCell ref="W25:W26"/>
    <mergeCell ref="E26:I26"/>
    <mergeCell ref="J26:N26"/>
    <mergeCell ref="O26:S26"/>
    <mergeCell ref="C27:C31"/>
    <mergeCell ref="D27:D29"/>
    <mergeCell ref="E27:I31"/>
    <mergeCell ref="T27:T31"/>
    <mergeCell ref="U27:U31"/>
    <mergeCell ref="C25:D26"/>
    <mergeCell ref="O25:S25"/>
    <mergeCell ref="T25:T26"/>
    <mergeCell ref="T13:T17"/>
    <mergeCell ref="U13:U17"/>
    <mergeCell ref="O18:S22"/>
    <mergeCell ref="E19:E22"/>
    <mergeCell ref="I19:I22"/>
    <mergeCell ref="J19:J22"/>
    <mergeCell ref="N19:N22"/>
    <mergeCell ref="V13:V17"/>
    <mergeCell ref="W13:W17"/>
    <mergeCell ref="T18:T22"/>
    <mergeCell ref="U18:U22"/>
    <mergeCell ref="V18:V22"/>
    <mergeCell ref="W18:W22"/>
    <mergeCell ref="T6:T7"/>
    <mergeCell ref="U6:U7"/>
    <mergeCell ref="V6:V7"/>
    <mergeCell ref="W6:W7"/>
    <mergeCell ref="T8:T12"/>
    <mergeCell ref="U8:U12"/>
    <mergeCell ref="V8:V12"/>
    <mergeCell ref="W8:W12"/>
    <mergeCell ref="S9:S12"/>
    <mergeCell ref="D11:D12"/>
    <mergeCell ref="C13:C17"/>
    <mergeCell ref="D13:D15"/>
    <mergeCell ref="J13:N17"/>
    <mergeCell ref="E14:E17"/>
    <mergeCell ref="I14:I17"/>
    <mergeCell ref="N9:N12"/>
    <mergeCell ref="C6:D7"/>
    <mergeCell ref="E6:I6"/>
    <mergeCell ref="O14:O17"/>
    <mergeCell ref="S14:S17"/>
    <mergeCell ref="J6:N6"/>
    <mergeCell ref="O6:S6"/>
    <mergeCell ref="E7:I7"/>
    <mergeCell ref="J7:N7"/>
    <mergeCell ref="O7:S7"/>
    <mergeCell ref="O9:O12"/>
    <mergeCell ref="D32:D34"/>
    <mergeCell ref="D35:D36"/>
    <mergeCell ref="C8:C12"/>
    <mergeCell ref="D8:D10"/>
    <mergeCell ref="E8:I12"/>
    <mergeCell ref="J9:J12"/>
    <mergeCell ref="E25:I25"/>
    <mergeCell ref="J25:N25"/>
    <mergeCell ref="D21:D22"/>
    <mergeCell ref="V25:V26"/>
    <mergeCell ref="J32:N36"/>
    <mergeCell ref="AO2:AU2"/>
    <mergeCell ref="AO3:AU3"/>
    <mergeCell ref="D16:D17"/>
    <mergeCell ref="C18:C22"/>
    <mergeCell ref="D18:D20"/>
    <mergeCell ref="U25:U26"/>
    <mergeCell ref="D30:D31"/>
    <mergeCell ref="C32:C36"/>
  </mergeCells>
  <phoneticPr fontId="2"/>
  <conditionalFormatting sqref="J13 O18 E8">
    <cfRule type="cellIs" dxfId="39" priority="18" stopIfTrue="1" operator="equal">
      <formula>"×"</formula>
    </cfRule>
  </conditionalFormatting>
  <conditionalFormatting sqref="J8 O8 O13 E13 E18 J18">
    <cfRule type="cellIs" dxfId="38" priority="19" stopIfTrue="1" operator="equal">
      <formula>"×"</formula>
    </cfRule>
    <cfRule type="cellIs" dxfId="37" priority="20" stopIfTrue="1" operator="equal">
      <formula>"○"</formula>
    </cfRule>
  </conditionalFormatting>
  <conditionalFormatting sqref="W8:W22">
    <cfRule type="expression" dxfId="36" priority="17" stopIfTrue="1">
      <formula>COUNTIF(#REF!,W8)&gt;1</formula>
    </cfRule>
  </conditionalFormatting>
  <conditionalFormatting sqref="J32 O37 E27">
    <cfRule type="cellIs" dxfId="35" priority="14" stopIfTrue="1" operator="equal">
      <formula>"×"</formula>
    </cfRule>
  </conditionalFormatting>
  <conditionalFormatting sqref="J27 O27 O32 E32 E37 J37">
    <cfRule type="cellIs" dxfId="34" priority="15" stopIfTrue="1" operator="equal">
      <formula>"×"</formula>
    </cfRule>
    <cfRule type="cellIs" dxfId="33" priority="16" stopIfTrue="1" operator="equal">
      <formula>"○"</formula>
    </cfRule>
  </conditionalFormatting>
  <conditionalFormatting sqref="W27:W42">
    <cfRule type="expression" dxfId="32" priority="13" stopIfTrue="1">
      <formula>COUNTIF(#REF!,W27)&gt;1</formula>
    </cfRule>
  </conditionalFormatting>
  <conditionalFormatting sqref="J51 O56 E46">
    <cfRule type="cellIs" dxfId="31" priority="10" stopIfTrue="1" operator="equal">
      <formula>"×"</formula>
    </cfRule>
  </conditionalFormatting>
  <conditionalFormatting sqref="J46 O46 O51 E51 E56 J56">
    <cfRule type="cellIs" dxfId="30" priority="11" stopIfTrue="1" operator="equal">
      <formula>"×"</formula>
    </cfRule>
    <cfRule type="cellIs" dxfId="29" priority="12" stopIfTrue="1" operator="equal">
      <formula>"○"</formula>
    </cfRule>
  </conditionalFormatting>
  <conditionalFormatting sqref="W46:W60">
    <cfRule type="expression" dxfId="28" priority="9" stopIfTrue="1">
      <formula>COUNTIF(#REF!,W46)&gt;1</formula>
    </cfRule>
  </conditionalFormatting>
  <conditionalFormatting sqref="AH13 AM18 AC8">
    <cfRule type="cellIs" dxfId="27" priority="6" stopIfTrue="1" operator="equal">
      <formula>"×"</formula>
    </cfRule>
  </conditionalFormatting>
  <conditionalFormatting sqref="AH8 AM8 AM13 AC13 AC18 AH18">
    <cfRule type="cellIs" dxfId="26" priority="7" stopIfTrue="1" operator="equal">
      <formula>"×"</formula>
    </cfRule>
    <cfRule type="cellIs" dxfId="25" priority="8" stopIfTrue="1" operator="equal">
      <formula>"○"</formula>
    </cfRule>
  </conditionalFormatting>
  <conditionalFormatting sqref="AU8:AU22">
    <cfRule type="expression" dxfId="24" priority="5" stopIfTrue="1">
      <formula>COUNTIF(#REF!,AU8)&gt;1</formula>
    </cfRule>
  </conditionalFormatting>
  <conditionalFormatting sqref="AH32 AM37 AC27">
    <cfRule type="cellIs" dxfId="23" priority="2" stopIfTrue="1" operator="equal">
      <formula>"×"</formula>
    </cfRule>
  </conditionalFormatting>
  <conditionalFormatting sqref="AH27 AM27 AM32 AC32 AC37 AH37">
    <cfRule type="cellIs" dxfId="22" priority="3" stopIfTrue="1" operator="equal">
      <formula>"×"</formula>
    </cfRule>
    <cfRule type="cellIs" dxfId="21" priority="4" stopIfTrue="1" operator="equal">
      <formula>"○"</formula>
    </cfRule>
  </conditionalFormatting>
  <conditionalFormatting sqref="AU27:AU41">
    <cfRule type="expression" dxfId="20" priority="1" stopIfTrue="1">
      <formula>COUNTIF(#REF!,AU27)&gt;1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12" scale="8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8BA57-3B20-4F06-8A26-07D31BAC18A7}">
  <sheetPr codeName="Sheet8">
    <pageSetUpPr fitToPage="1"/>
  </sheetPr>
  <dimension ref="A1:BA70"/>
  <sheetViews>
    <sheetView view="pageBreakPreview" topLeftCell="C1" zoomScale="55" zoomScaleNormal="70" zoomScaleSheetLayoutView="55" workbookViewId="0">
      <selection activeCell="AG42" sqref="AG42"/>
    </sheetView>
  </sheetViews>
  <sheetFormatPr defaultColWidth="8.77734375" defaultRowHeight="15.6" customHeight="1" x14ac:dyDescent="0.2"/>
  <cols>
    <col min="1" max="2" width="8.77734375" style="1" hidden="1" customWidth="1"/>
    <col min="3" max="3" width="3.6640625" style="1" customWidth="1"/>
    <col min="4" max="4" width="10.6640625" style="1" customWidth="1"/>
    <col min="5" max="8" width="2.6640625" style="1" customWidth="1"/>
    <col min="9" max="9" width="2.6640625" style="26" customWidth="1"/>
    <col min="10" max="13" width="2.6640625" style="1" customWidth="1"/>
    <col min="14" max="14" width="2.6640625" style="26" customWidth="1"/>
    <col min="15" max="18" width="2.6640625" style="1" customWidth="1"/>
    <col min="19" max="19" width="2.6640625" style="26" customWidth="1"/>
    <col min="20" max="23" width="2.6640625" style="1" customWidth="1"/>
    <col min="24" max="24" width="2.6640625" style="26" customWidth="1"/>
    <col min="25" max="26" width="4.6640625" style="1" customWidth="1"/>
    <col min="27" max="27" width="7.21875" style="1" customWidth="1"/>
    <col min="28" max="28" width="11.44140625" style="1" customWidth="1"/>
    <col min="29" max="29" width="2.6640625" style="26" customWidth="1"/>
    <col min="30" max="31" width="9" style="1" customWidth="1"/>
    <col min="32" max="32" width="2.6640625" style="1" customWidth="1"/>
    <col min="33" max="33" width="3.88671875" style="1" customWidth="1"/>
    <col min="34" max="34" width="10.77734375" style="26" customWidth="1"/>
    <col min="35" max="38" width="2.88671875" style="1" customWidth="1"/>
    <col min="39" max="39" width="2.88671875" style="26" customWidth="1"/>
    <col min="40" max="43" width="2.88671875" style="1" customWidth="1"/>
    <col min="44" max="44" width="2.88671875" style="26" customWidth="1"/>
    <col min="45" max="49" width="2.88671875" style="1" customWidth="1"/>
    <col min="50" max="51" width="5" style="1" customWidth="1"/>
    <col min="52" max="52" width="7.44140625" style="1" customWidth="1"/>
    <col min="53" max="53" width="11.6640625" style="1" customWidth="1"/>
    <col min="54" max="16384" width="8.77734375" style="1"/>
  </cols>
  <sheetData>
    <row r="1" spans="1:53" ht="23.4" x14ac:dyDescent="0.2">
      <c r="B1" s="132" t="s">
        <v>61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</row>
    <row r="2" spans="1:53" s="2" customFormat="1" ht="15.6" customHeight="1" x14ac:dyDescent="0.2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S2" s="71" t="s">
        <v>6</v>
      </c>
      <c r="AT2" s="72"/>
      <c r="AU2" s="72"/>
      <c r="AV2" s="72"/>
      <c r="AW2" s="72"/>
      <c r="AX2" s="72"/>
      <c r="AY2" s="72"/>
      <c r="AZ2" s="72"/>
      <c r="BA2" s="72"/>
    </row>
    <row r="3" spans="1:53" s="2" customFormat="1" ht="21" customHeight="1" x14ac:dyDescent="0.2">
      <c r="D3" s="3"/>
      <c r="R3" s="3"/>
      <c r="S3" s="3"/>
      <c r="AG3" s="3"/>
      <c r="AH3" s="3"/>
      <c r="AS3" s="71" t="s">
        <v>0</v>
      </c>
      <c r="AT3" s="72"/>
      <c r="AU3" s="72"/>
      <c r="AV3" s="72"/>
      <c r="AW3" s="72"/>
      <c r="AX3" s="72"/>
      <c r="AY3" s="72"/>
      <c r="AZ3" s="72"/>
      <c r="BA3" s="72"/>
    </row>
    <row r="4" spans="1:53" s="2" customFormat="1" ht="22.5" customHeight="1" x14ac:dyDescent="0.2">
      <c r="B4" s="147" t="s">
        <v>45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3"/>
      <c r="AD4" s="3"/>
      <c r="AE4" s="3"/>
      <c r="AF4" s="3"/>
      <c r="AG4" s="128" t="s">
        <v>46</v>
      </c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</row>
    <row r="5" spans="1:53" s="2" customFormat="1" ht="13.8" thickBot="1" x14ac:dyDescent="0.25">
      <c r="AH5" s="4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1:53" ht="13.8" x14ac:dyDescent="0.2">
      <c r="A6" s="1">
        <v>1</v>
      </c>
      <c r="B6" s="1">
        <v>1</v>
      </c>
      <c r="C6" s="95" t="s">
        <v>7</v>
      </c>
      <c r="D6" s="96"/>
      <c r="E6" s="90">
        <v>1</v>
      </c>
      <c r="F6" s="91"/>
      <c r="G6" s="91"/>
      <c r="H6" s="91"/>
      <c r="I6" s="92"/>
      <c r="J6" s="93">
        <v>2</v>
      </c>
      <c r="K6" s="91"/>
      <c r="L6" s="91"/>
      <c r="M6" s="91"/>
      <c r="N6" s="92"/>
      <c r="O6" s="93">
        <v>3</v>
      </c>
      <c r="P6" s="91"/>
      <c r="Q6" s="91"/>
      <c r="R6" s="91"/>
      <c r="S6" s="92"/>
      <c r="T6" s="106" t="s">
        <v>1</v>
      </c>
      <c r="U6" s="60"/>
      <c r="V6" s="60" t="s">
        <v>2</v>
      </c>
      <c r="W6" s="60"/>
      <c r="X6" s="60" t="s">
        <v>3</v>
      </c>
      <c r="Y6" s="60"/>
      <c r="Z6" s="60" t="s">
        <v>4</v>
      </c>
      <c r="AA6" s="108"/>
      <c r="AC6" s="1"/>
      <c r="AG6" s="95" t="s">
        <v>41</v>
      </c>
      <c r="AH6" s="96"/>
      <c r="AI6" s="90" t="s">
        <v>62</v>
      </c>
      <c r="AJ6" s="91"/>
      <c r="AK6" s="91"/>
      <c r="AL6" s="91"/>
      <c r="AM6" s="92"/>
      <c r="AN6" s="93" t="s">
        <v>57</v>
      </c>
      <c r="AO6" s="91"/>
      <c r="AP6" s="91"/>
      <c r="AQ6" s="91"/>
      <c r="AR6" s="92"/>
      <c r="AS6" s="93" t="s">
        <v>63</v>
      </c>
      <c r="AT6" s="91"/>
      <c r="AU6" s="91"/>
      <c r="AV6" s="91"/>
      <c r="AW6" s="92"/>
      <c r="AX6" s="106" t="s">
        <v>1</v>
      </c>
      <c r="AY6" s="60" t="s">
        <v>2</v>
      </c>
      <c r="AZ6" s="60" t="s">
        <v>3</v>
      </c>
      <c r="BA6" s="108" t="s">
        <v>4</v>
      </c>
    </row>
    <row r="7" spans="1:53" ht="28.05" customHeight="1" thickBot="1" x14ac:dyDescent="0.25">
      <c r="A7" s="1">
        <v>1</v>
      </c>
      <c r="B7" s="1">
        <v>2</v>
      </c>
      <c r="C7" s="97"/>
      <c r="D7" s="98"/>
      <c r="E7" s="101" t="str">
        <f>IF(D8="","",D8)</f>
        <v>地下</v>
      </c>
      <c r="F7" s="102"/>
      <c r="G7" s="102"/>
      <c r="H7" s="102"/>
      <c r="I7" s="102"/>
      <c r="J7" s="103" t="str">
        <f>IF(D13="","",D13)</f>
        <v>木村</v>
      </c>
      <c r="K7" s="102"/>
      <c r="L7" s="102"/>
      <c r="M7" s="102"/>
      <c r="N7" s="102"/>
      <c r="O7" s="102" t="str">
        <f>IF(D18="","",D18)</f>
        <v>小川</v>
      </c>
      <c r="P7" s="102"/>
      <c r="Q7" s="102"/>
      <c r="R7" s="102"/>
      <c r="S7" s="102"/>
      <c r="T7" s="107"/>
      <c r="U7" s="61"/>
      <c r="V7" s="61"/>
      <c r="W7" s="61"/>
      <c r="X7" s="61"/>
      <c r="Y7" s="61"/>
      <c r="Z7" s="61"/>
      <c r="AA7" s="109"/>
      <c r="AC7" s="1"/>
      <c r="AG7" s="97"/>
      <c r="AH7" s="98"/>
      <c r="AI7" s="101" t="str">
        <f>IF(AH8="","",AH8)</f>
        <v>小川</v>
      </c>
      <c r="AJ7" s="102"/>
      <c r="AK7" s="102"/>
      <c r="AL7" s="102"/>
      <c r="AM7" s="102"/>
      <c r="AN7" s="103" t="str">
        <f>IF(AH13="","",AH13)</f>
        <v>大西</v>
      </c>
      <c r="AO7" s="102"/>
      <c r="AP7" s="102"/>
      <c r="AQ7" s="102"/>
      <c r="AR7" s="102"/>
      <c r="AS7" s="102" t="str">
        <f>IF(AH18="","",AH18)</f>
        <v>有本</v>
      </c>
      <c r="AT7" s="102"/>
      <c r="AU7" s="102"/>
      <c r="AV7" s="102"/>
      <c r="AW7" s="102"/>
      <c r="AX7" s="107"/>
      <c r="AY7" s="61"/>
      <c r="AZ7" s="61"/>
      <c r="BA7" s="109"/>
    </row>
    <row r="8" spans="1:53" ht="12" customHeight="1" x14ac:dyDescent="0.2">
      <c r="A8" s="1">
        <v>1</v>
      </c>
      <c r="B8" s="1">
        <v>3</v>
      </c>
      <c r="C8" s="83">
        <v>1</v>
      </c>
      <c r="D8" s="85" t="s">
        <v>25</v>
      </c>
      <c r="E8" s="86" t="str">
        <f>IF(E9="","",IF(E9&gt;I9,"○","×"))</f>
        <v/>
      </c>
      <c r="F8" s="66"/>
      <c r="G8" s="66"/>
      <c r="H8" s="66"/>
      <c r="I8" s="67"/>
      <c r="J8" s="6" t="str">
        <f>IF(J9="","",IF(J9="W","○",IF(J9="L","×",IF(J9&gt;N9,"○","×"))))</f>
        <v>○</v>
      </c>
      <c r="K8" s="7">
        <v>11</v>
      </c>
      <c r="L8" s="8" t="s">
        <v>5</v>
      </c>
      <c r="M8" s="7">
        <v>7</v>
      </c>
      <c r="N8" s="9"/>
      <c r="O8" s="6" t="str">
        <f>IF(O9="","",IF(O9="W","○",IF(O9="L","×",IF(O9&gt;S9,"○","×"))))</f>
        <v>×</v>
      </c>
      <c r="P8" s="7">
        <v>8</v>
      </c>
      <c r="Q8" s="8" t="s">
        <v>5</v>
      </c>
      <c r="R8" s="7">
        <v>11</v>
      </c>
      <c r="S8" s="9"/>
      <c r="T8" s="148">
        <f>IF(D8="","",COUNTIF($E$8:$S$12,"○"))</f>
        <v>1</v>
      </c>
      <c r="U8" s="144"/>
      <c r="V8" s="144">
        <f>IF(D8="","",COUNTIF($E$8:$S$12,"×"))</f>
        <v>1</v>
      </c>
      <c r="W8" s="144"/>
      <c r="X8" s="149">
        <f>IF(D8="","",T8*2+V8)</f>
        <v>3</v>
      </c>
      <c r="Y8" s="149"/>
      <c r="Z8" s="150">
        <f>IF(D8="","",RANK(X8,$X$8:$Y$22))</f>
        <v>2</v>
      </c>
      <c r="AA8" s="151"/>
      <c r="AC8" s="1"/>
      <c r="AG8" s="129" t="s">
        <v>74</v>
      </c>
      <c r="AH8" s="85" t="s">
        <v>29</v>
      </c>
      <c r="AI8" s="86" t="str">
        <f>IF(AI9="","",IF(AI9&gt;AM9,"○","×"))</f>
        <v/>
      </c>
      <c r="AJ8" s="66"/>
      <c r="AK8" s="66"/>
      <c r="AL8" s="66"/>
      <c r="AM8" s="67"/>
      <c r="AN8" s="6" t="str">
        <f>IF(AN9="","",IF(AN9="W","○",IF(AN9="L","×",IF(AN9&gt;AR9,"○","×"))))</f>
        <v>×</v>
      </c>
      <c r="AO8" s="7">
        <v>11</v>
      </c>
      <c r="AP8" s="8" t="s">
        <v>5</v>
      </c>
      <c r="AQ8" s="7">
        <v>3</v>
      </c>
      <c r="AR8" s="9"/>
      <c r="AS8" s="6" t="str">
        <f>IF(AS9="","",IF(AS9="W","○",IF(AS9="L","×",IF(AS9&gt;AW9,"○","×"))))</f>
        <v>×</v>
      </c>
      <c r="AT8" s="7">
        <v>1</v>
      </c>
      <c r="AU8" s="8" t="s">
        <v>5</v>
      </c>
      <c r="AV8" s="7">
        <v>11</v>
      </c>
      <c r="AW8" s="9"/>
      <c r="AX8" s="110">
        <f>IF(AH8="","",COUNTIF($AI$8:$AW$12,"○"))</f>
        <v>0</v>
      </c>
      <c r="AY8" s="112">
        <f>IF(AH8="","",COUNTIF($AI$8:$AW$12,"×"))</f>
        <v>2</v>
      </c>
      <c r="AZ8" s="114">
        <f>IF(AH8="","",AX8*2+AY8)</f>
        <v>2</v>
      </c>
      <c r="BA8" s="116">
        <f>IF(AH8="","",RANK(AZ8,$AZ$8:$AZ$22))</f>
        <v>3</v>
      </c>
    </row>
    <row r="9" spans="1:53" ht="12" customHeight="1" x14ac:dyDescent="0.2">
      <c r="A9" s="1">
        <v>1</v>
      </c>
      <c r="B9" s="1">
        <v>4</v>
      </c>
      <c r="C9" s="76"/>
      <c r="D9" s="79"/>
      <c r="E9" s="86"/>
      <c r="F9" s="66"/>
      <c r="G9" s="66"/>
      <c r="H9" s="66"/>
      <c r="I9" s="67"/>
      <c r="J9" s="88">
        <f>IF(K8="","",IF(K8&gt;M8,1,0)+IF(K9&gt;M9,1,0)+IF(K10&gt;M10,1,0)+IF(K11&gt;M11,1,0)+IF(K12&gt;M12,1,0))</f>
        <v>3</v>
      </c>
      <c r="K9" s="10">
        <v>11</v>
      </c>
      <c r="L9" s="11" t="s">
        <v>5</v>
      </c>
      <c r="M9" s="10">
        <v>5</v>
      </c>
      <c r="N9" s="99">
        <f>IF(OR(J9="L",J9="W"),"",IF(K8="","",IF(K8&lt;M8,1,0)+IF(K9&lt;M9,1,0)+IF(K10&lt;M10,1,0)+IF(K11&lt;M11,1,0)+IF(K12&lt;M12,1,0)))</f>
        <v>0</v>
      </c>
      <c r="O9" s="88">
        <f>IF(P8="","",IF(P8&gt;R8,1,0)+IF(P9&gt;R9,1,0)+IF(P10&gt;R10,1,0)+IF(P11&gt;R11,1,0)+IF(P12&gt;R12,1,0))</f>
        <v>1</v>
      </c>
      <c r="P9" s="10">
        <v>11</v>
      </c>
      <c r="Q9" s="11" t="s">
        <v>5</v>
      </c>
      <c r="R9" s="10">
        <v>5</v>
      </c>
      <c r="S9" s="99">
        <f>IF(OR(O9="L",O9="W"),"",IF(P8="","",IF(P8&lt;R8,1,0)+IF(P9&lt;R9,1,0)+IF(P10&lt;R10,1,0)+IF(P11&lt;R11,1,0)+IF(P12&lt;R12,1,0)))</f>
        <v>3</v>
      </c>
      <c r="T9" s="111"/>
      <c r="U9" s="113"/>
      <c r="V9" s="113"/>
      <c r="W9" s="113"/>
      <c r="X9" s="115"/>
      <c r="Y9" s="115"/>
      <c r="Z9" s="152"/>
      <c r="AA9" s="117"/>
      <c r="AC9" s="1"/>
      <c r="AG9" s="76"/>
      <c r="AH9" s="79"/>
      <c r="AI9" s="86"/>
      <c r="AJ9" s="66"/>
      <c r="AK9" s="66"/>
      <c r="AL9" s="66"/>
      <c r="AM9" s="67"/>
      <c r="AN9" s="88">
        <f>IF(AO8="","",IF(AO8&gt;AQ8,1,0)+IF(AO9&gt;AQ9,1,0)+IF(AO10&gt;AQ10,1,0)+IF(AO11&gt;AQ11,1,0)+IF(AO12&gt;AQ12,1,0))</f>
        <v>2</v>
      </c>
      <c r="AO9" s="10">
        <v>10</v>
      </c>
      <c r="AP9" s="11" t="s">
        <v>5</v>
      </c>
      <c r="AQ9" s="10">
        <v>12</v>
      </c>
      <c r="AR9" s="99">
        <f>IF(OR(AN9="L",AN9="W"),"",IF(AO8="","",IF(AO8&lt;AQ8,1,0)+IF(AO9&lt;AQ9,1,0)+IF(AO10&lt;AQ10,1,0)+IF(AO11&lt;AQ11,1,0)+IF(AO12&lt;AQ12,1,0)))</f>
        <v>3</v>
      </c>
      <c r="AS9" s="88">
        <f>IF(AT8="","",IF(AT8&gt;AV8,1,0)+IF(AT9&gt;AV9,1,0)+IF(AT10&gt;AV10,1,0)+IF(AT11&gt;AV11,1,0)+IF(AT12&gt;AV12,1,0))</f>
        <v>1</v>
      </c>
      <c r="AT9" s="10">
        <v>15</v>
      </c>
      <c r="AU9" s="11" t="s">
        <v>5</v>
      </c>
      <c r="AV9" s="10">
        <v>13</v>
      </c>
      <c r="AW9" s="99">
        <f>IF(OR(AS9="L",AS9="W"),"",IF(AT8="","",IF(AT8&lt;AV8,1,0)+IF(AT9&lt;AV9,1,0)+IF(AT10&lt;AV10,1,0)+IF(AT11&lt;AV11,1,0)+IF(AT12&lt;AV12,1,0)))</f>
        <v>3</v>
      </c>
      <c r="AX9" s="111"/>
      <c r="AY9" s="113"/>
      <c r="AZ9" s="115"/>
      <c r="BA9" s="117"/>
    </row>
    <row r="10" spans="1:53" ht="12" customHeight="1" x14ac:dyDescent="0.2">
      <c r="A10" s="1">
        <v>1</v>
      </c>
      <c r="B10" s="1">
        <v>5</v>
      </c>
      <c r="C10" s="76"/>
      <c r="D10" s="79"/>
      <c r="E10" s="86"/>
      <c r="F10" s="66"/>
      <c r="G10" s="66"/>
      <c r="H10" s="66"/>
      <c r="I10" s="67"/>
      <c r="J10" s="88"/>
      <c r="K10" s="10">
        <v>11</v>
      </c>
      <c r="L10" s="11" t="s">
        <v>5</v>
      </c>
      <c r="M10" s="10">
        <v>5</v>
      </c>
      <c r="N10" s="99"/>
      <c r="O10" s="88"/>
      <c r="P10" s="10">
        <v>9</v>
      </c>
      <c r="Q10" s="11" t="s">
        <v>5</v>
      </c>
      <c r="R10" s="10">
        <v>11</v>
      </c>
      <c r="S10" s="99"/>
      <c r="T10" s="111"/>
      <c r="U10" s="113"/>
      <c r="V10" s="113"/>
      <c r="W10" s="113"/>
      <c r="X10" s="115"/>
      <c r="Y10" s="115"/>
      <c r="Z10" s="152"/>
      <c r="AA10" s="117"/>
      <c r="AC10" s="1"/>
      <c r="AG10" s="76"/>
      <c r="AH10" s="79"/>
      <c r="AI10" s="86"/>
      <c r="AJ10" s="66"/>
      <c r="AK10" s="66"/>
      <c r="AL10" s="66"/>
      <c r="AM10" s="67"/>
      <c r="AN10" s="88"/>
      <c r="AO10" s="10">
        <v>5</v>
      </c>
      <c r="AP10" s="11" t="s">
        <v>5</v>
      </c>
      <c r="AQ10" s="10">
        <v>11</v>
      </c>
      <c r="AR10" s="99"/>
      <c r="AS10" s="88"/>
      <c r="AT10" s="10">
        <v>5</v>
      </c>
      <c r="AU10" s="11" t="s">
        <v>5</v>
      </c>
      <c r="AV10" s="10">
        <v>11</v>
      </c>
      <c r="AW10" s="99"/>
      <c r="AX10" s="111"/>
      <c r="AY10" s="113"/>
      <c r="AZ10" s="115"/>
      <c r="BA10" s="117"/>
    </row>
    <row r="11" spans="1:53" ht="12" customHeight="1" x14ac:dyDescent="0.2">
      <c r="A11" s="1">
        <f t="shared" ref="A11:A40" si="0">A6+1</f>
        <v>2</v>
      </c>
      <c r="B11" s="1">
        <f t="shared" ref="B11:B40" si="1">B6</f>
        <v>1</v>
      </c>
      <c r="C11" s="76"/>
      <c r="D11" s="145" t="s">
        <v>26</v>
      </c>
      <c r="E11" s="86"/>
      <c r="F11" s="66"/>
      <c r="G11" s="66"/>
      <c r="H11" s="66"/>
      <c r="I11" s="67"/>
      <c r="J11" s="88"/>
      <c r="K11" s="10"/>
      <c r="L11" s="11" t="s">
        <v>5</v>
      </c>
      <c r="M11" s="10"/>
      <c r="N11" s="99"/>
      <c r="O11" s="88"/>
      <c r="P11" s="10">
        <v>11</v>
      </c>
      <c r="Q11" s="11" t="s">
        <v>5</v>
      </c>
      <c r="R11" s="10">
        <v>13</v>
      </c>
      <c r="S11" s="99"/>
      <c r="T11" s="111"/>
      <c r="U11" s="113"/>
      <c r="V11" s="113"/>
      <c r="W11" s="113"/>
      <c r="X11" s="115"/>
      <c r="Y11" s="115"/>
      <c r="Z11" s="152"/>
      <c r="AA11" s="117"/>
      <c r="AC11" s="1"/>
      <c r="AG11" s="76"/>
      <c r="AH11" s="73" t="s">
        <v>11</v>
      </c>
      <c r="AI11" s="86"/>
      <c r="AJ11" s="66"/>
      <c r="AK11" s="66"/>
      <c r="AL11" s="66"/>
      <c r="AM11" s="67"/>
      <c r="AN11" s="88"/>
      <c r="AO11" s="10">
        <v>12</v>
      </c>
      <c r="AP11" s="11" t="s">
        <v>5</v>
      </c>
      <c r="AQ11" s="10">
        <v>10</v>
      </c>
      <c r="AR11" s="99"/>
      <c r="AS11" s="88"/>
      <c r="AT11" s="10">
        <v>8</v>
      </c>
      <c r="AU11" s="11" t="s">
        <v>5</v>
      </c>
      <c r="AV11" s="10">
        <v>11</v>
      </c>
      <c r="AW11" s="99"/>
      <c r="AX11" s="111"/>
      <c r="AY11" s="113"/>
      <c r="AZ11" s="115"/>
      <c r="BA11" s="117"/>
    </row>
    <row r="12" spans="1:53" ht="12" customHeight="1" x14ac:dyDescent="0.2">
      <c r="A12" s="1">
        <f t="shared" si="0"/>
        <v>2</v>
      </c>
      <c r="B12" s="1">
        <f t="shared" si="1"/>
        <v>2</v>
      </c>
      <c r="C12" s="84"/>
      <c r="D12" s="146"/>
      <c r="E12" s="87"/>
      <c r="F12" s="69"/>
      <c r="G12" s="69"/>
      <c r="H12" s="69"/>
      <c r="I12" s="70"/>
      <c r="J12" s="89"/>
      <c r="K12" s="12"/>
      <c r="L12" s="13" t="s">
        <v>5</v>
      </c>
      <c r="M12" s="12"/>
      <c r="N12" s="100"/>
      <c r="O12" s="89"/>
      <c r="P12" s="12"/>
      <c r="Q12" s="13" t="s">
        <v>5</v>
      </c>
      <c r="R12" s="12"/>
      <c r="S12" s="100"/>
      <c r="T12" s="111"/>
      <c r="U12" s="113"/>
      <c r="V12" s="113"/>
      <c r="W12" s="113"/>
      <c r="X12" s="115"/>
      <c r="Y12" s="115"/>
      <c r="Z12" s="152"/>
      <c r="AA12" s="117"/>
      <c r="AC12" s="1"/>
      <c r="AG12" s="84"/>
      <c r="AH12" s="74"/>
      <c r="AI12" s="87"/>
      <c r="AJ12" s="69"/>
      <c r="AK12" s="69"/>
      <c r="AL12" s="69"/>
      <c r="AM12" s="70"/>
      <c r="AN12" s="89"/>
      <c r="AO12" s="12">
        <v>10</v>
      </c>
      <c r="AP12" s="13" t="s">
        <v>5</v>
      </c>
      <c r="AQ12" s="12">
        <v>12</v>
      </c>
      <c r="AR12" s="100"/>
      <c r="AS12" s="89"/>
      <c r="AT12" s="12"/>
      <c r="AU12" s="13" t="s">
        <v>5</v>
      </c>
      <c r="AV12" s="12"/>
      <c r="AW12" s="100"/>
      <c r="AX12" s="111"/>
      <c r="AY12" s="113"/>
      <c r="AZ12" s="115"/>
      <c r="BA12" s="117"/>
    </row>
    <row r="13" spans="1:53" ht="12" customHeight="1" x14ac:dyDescent="0.2">
      <c r="A13" s="1">
        <f t="shared" si="0"/>
        <v>2</v>
      </c>
      <c r="B13" s="1">
        <f t="shared" si="1"/>
        <v>3</v>
      </c>
      <c r="C13" s="80">
        <v>2</v>
      </c>
      <c r="D13" s="82" t="s">
        <v>27</v>
      </c>
      <c r="E13" s="6" t="str">
        <f>IF(J8="","",IF(J8="○","×","○"))</f>
        <v>×</v>
      </c>
      <c r="F13" s="14">
        <f>IF(M8="","",M8)</f>
        <v>7</v>
      </c>
      <c r="G13" s="15" t="s">
        <v>5</v>
      </c>
      <c r="H13" s="16">
        <f>IF(K8="","",K8)</f>
        <v>11</v>
      </c>
      <c r="I13" s="17"/>
      <c r="J13" s="62" t="str">
        <f>IF(J14="","",IF(J14&gt;N14,"○","×"))</f>
        <v/>
      </c>
      <c r="K13" s="63"/>
      <c r="L13" s="63"/>
      <c r="M13" s="63"/>
      <c r="N13" s="64"/>
      <c r="O13" s="6" t="str">
        <f>IF(O14="","",IF(O14="W","○",IF(O14="L","×",IF(O14&gt;S14,"○","×"))))</f>
        <v>×</v>
      </c>
      <c r="P13" s="7">
        <v>4</v>
      </c>
      <c r="Q13" s="8" t="s">
        <v>5</v>
      </c>
      <c r="R13" s="7">
        <v>11</v>
      </c>
      <c r="S13" s="9"/>
      <c r="T13" s="111">
        <f>IF(D13="","",COUNTIF($E$13:$S$17,"○"))</f>
        <v>0</v>
      </c>
      <c r="U13" s="113"/>
      <c r="V13" s="113">
        <f>IF(D13="","",COUNTIF($E$13:$S$17,"×"))</f>
        <v>2</v>
      </c>
      <c r="W13" s="113"/>
      <c r="X13" s="115">
        <f>IF(D13="","",T13*2+V13)</f>
        <v>2</v>
      </c>
      <c r="Y13" s="115"/>
      <c r="Z13" s="152">
        <f>IF(D13="","",RANK(X13,$X$8:$Y$22))</f>
        <v>3</v>
      </c>
      <c r="AA13" s="117"/>
      <c r="AC13" s="1"/>
      <c r="AG13" s="80" t="s">
        <v>57</v>
      </c>
      <c r="AH13" s="82" t="s">
        <v>30</v>
      </c>
      <c r="AI13" s="6" t="str">
        <f>IF(AN8="","",IF(AN8="○","×","○"))</f>
        <v>○</v>
      </c>
      <c r="AJ13" s="14">
        <f>IF(AQ8="","",AQ8)</f>
        <v>3</v>
      </c>
      <c r="AK13" s="15" t="s">
        <v>5</v>
      </c>
      <c r="AL13" s="16">
        <f>IF(AO8="","",AO8)</f>
        <v>11</v>
      </c>
      <c r="AM13" s="17"/>
      <c r="AN13" s="62" t="str">
        <f>IF(AN14="","",IF(AN14&gt;AR14,"○","×"))</f>
        <v/>
      </c>
      <c r="AO13" s="63"/>
      <c r="AP13" s="63"/>
      <c r="AQ13" s="63"/>
      <c r="AR13" s="64"/>
      <c r="AS13" s="6" t="str">
        <f>IF(AS14="","",IF(AS14="W","○",IF(AS14="L","×",IF(AS14&gt;AW14,"○","×"))))</f>
        <v>×</v>
      </c>
      <c r="AT13" s="7">
        <v>9</v>
      </c>
      <c r="AU13" s="8" t="s">
        <v>5</v>
      </c>
      <c r="AV13" s="7">
        <v>11</v>
      </c>
      <c r="AW13" s="9"/>
      <c r="AX13" s="110">
        <f>IF(AH13="","",COUNTIF($AI$13:$AW$17,"○"))</f>
        <v>1</v>
      </c>
      <c r="AY13" s="112">
        <f>IF(AH13="","",COUNTIF($AI$13:$AW$17,"×"))</f>
        <v>1</v>
      </c>
      <c r="AZ13" s="114">
        <f>IF(AH13="","",AX13*2+AY13)</f>
        <v>3</v>
      </c>
      <c r="BA13" s="116">
        <f>IF(AH13="","",RANK(AZ13,$AZ$8:$AZ$22))</f>
        <v>2</v>
      </c>
    </row>
    <row r="14" spans="1:53" ht="12" customHeight="1" x14ac:dyDescent="0.2">
      <c r="A14" s="1">
        <f t="shared" si="0"/>
        <v>2</v>
      </c>
      <c r="B14" s="1">
        <f t="shared" si="1"/>
        <v>4</v>
      </c>
      <c r="C14" s="76"/>
      <c r="D14" s="79"/>
      <c r="E14" s="104">
        <f>IF(J9="W","L",IF(J9="L","W",IF(J9="","",N9)))</f>
        <v>0</v>
      </c>
      <c r="F14" s="18">
        <f>IF(M9="","",M9)</f>
        <v>5</v>
      </c>
      <c r="G14" s="11" t="s">
        <v>5</v>
      </c>
      <c r="H14" s="19">
        <f>IF(K9="","",K9)</f>
        <v>11</v>
      </c>
      <c r="I14" s="99">
        <f>IF(OR(E14="L",E14="W"),"",J9)</f>
        <v>3</v>
      </c>
      <c r="J14" s="65"/>
      <c r="K14" s="66"/>
      <c r="L14" s="66"/>
      <c r="M14" s="66"/>
      <c r="N14" s="67"/>
      <c r="O14" s="88">
        <f>IF(P13="","",IF(P13&gt;R13,1,0)+IF(P14&gt;R14,1,0)+IF(P15&gt;R15,1,0)+IF(P16&gt;R16,1,0)+IF(P17&gt;R17,1,0))</f>
        <v>0</v>
      </c>
      <c r="P14" s="10">
        <v>5</v>
      </c>
      <c r="Q14" s="11" t="s">
        <v>5</v>
      </c>
      <c r="R14" s="10">
        <v>11</v>
      </c>
      <c r="S14" s="99">
        <f>IF(OR(O14="L",O14="W"),"",IF(P13="","",IF(P13&lt;R13,1,0)+IF(P14&lt;R14,1,0)+IF(P15&lt;R15,1,0)+IF(P16&lt;R16,1,0)+IF(P17&lt;R17,1,0)))</f>
        <v>3</v>
      </c>
      <c r="T14" s="111"/>
      <c r="U14" s="113"/>
      <c r="V14" s="113"/>
      <c r="W14" s="113"/>
      <c r="X14" s="115"/>
      <c r="Y14" s="115"/>
      <c r="Z14" s="152"/>
      <c r="AA14" s="117"/>
      <c r="AC14" s="1"/>
      <c r="AG14" s="76"/>
      <c r="AH14" s="79"/>
      <c r="AI14" s="104">
        <f>IF(AN9="W","L",IF(AN9="L","W",IF(AN9="","",AR9)))</f>
        <v>3</v>
      </c>
      <c r="AJ14" s="18">
        <f>IF(AQ9="","",AQ9)</f>
        <v>12</v>
      </c>
      <c r="AK14" s="11" t="s">
        <v>5</v>
      </c>
      <c r="AL14" s="19">
        <f>IF(AO9="","",AO9)</f>
        <v>10</v>
      </c>
      <c r="AM14" s="99">
        <f>IF(OR(AI14="L",AI14="W"),"",AN9)</f>
        <v>2</v>
      </c>
      <c r="AN14" s="65"/>
      <c r="AO14" s="66"/>
      <c r="AP14" s="66"/>
      <c r="AQ14" s="66"/>
      <c r="AR14" s="67"/>
      <c r="AS14" s="88">
        <f>IF(AT13="","",IF(AT13&gt;AV13,1,0)+IF(AT14&gt;AV14,1,0)+IF(AT15&gt;AV15,1,0)+IF(AT16&gt;AV16,1,0)+IF(AT17&gt;AV17,1,0))</f>
        <v>0</v>
      </c>
      <c r="AT14" s="10">
        <v>8</v>
      </c>
      <c r="AU14" s="11" t="s">
        <v>5</v>
      </c>
      <c r="AV14" s="10">
        <v>11</v>
      </c>
      <c r="AW14" s="99">
        <f>IF(OR(AS14="L",AS14="W"),"",IF(AT13="","",IF(AT13&lt;AV13,1,0)+IF(AT14&lt;AV14,1,0)+IF(AT15&lt;AV15,1,0)+IF(AT16&lt;AV16,1,0)+IF(AT17&lt;AV17,1,0)))</f>
        <v>3</v>
      </c>
      <c r="AX14" s="111"/>
      <c r="AY14" s="113"/>
      <c r="AZ14" s="115"/>
      <c r="BA14" s="117"/>
    </row>
    <row r="15" spans="1:53" ht="12" customHeight="1" x14ac:dyDescent="0.2">
      <c r="A15" s="1">
        <f t="shared" si="0"/>
        <v>2</v>
      </c>
      <c r="B15" s="1">
        <f t="shared" si="1"/>
        <v>5</v>
      </c>
      <c r="C15" s="76"/>
      <c r="D15" s="79"/>
      <c r="E15" s="104"/>
      <c r="F15" s="18">
        <f>IF(M10="","",M10)</f>
        <v>5</v>
      </c>
      <c r="G15" s="11" t="s">
        <v>5</v>
      </c>
      <c r="H15" s="19">
        <f>IF(K10="","",K10)</f>
        <v>11</v>
      </c>
      <c r="I15" s="99"/>
      <c r="J15" s="65"/>
      <c r="K15" s="66"/>
      <c r="L15" s="66"/>
      <c r="M15" s="66"/>
      <c r="N15" s="67"/>
      <c r="O15" s="88"/>
      <c r="P15" s="10">
        <v>9</v>
      </c>
      <c r="Q15" s="11" t="s">
        <v>5</v>
      </c>
      <c r="R15" s="10">
        <v>11</v>
      </c>
      <c r="S15" s="99"/>
      <c r="T15" s="111"/>
      <c r="U15" s="113"/>
      <c r="V15" s="113"/>
      <c r="W15" s="113"/>
      <c r="X15" s="115"/>
      <c r="Y15" s="115"/>
      <c r="Z15" s="152"/>
      <c r="AA15" s="117"/>
      <c r="AC15" s="1"/>
      <c r="AG15" s="76"/>
      <c r="AH15" s="79"/>
      <c r="AI15" s="104"/>
      <c r="AJ15" s="18">
        <f>IF(AQ10="","",AQ10)</f>
        <v>11</v>
      </c>
      <c r="AK15" s="11" t="s">
        <v>5</v>
      </c>
      <c r="AL15" s="19">
        <f>IF(AO10="","",AO10)</f>
        <v>5</v>
      </c>
      <c r="AM15" s="99"/>
      <c r="AN15" s="65"/>
      <c r="AO15" s="66"/>
      <c r="AP15" s="66"/>
      <c r="AQ15" s="66"/>
      <c r="AR15" s="67"/>
      <c r="AS15" s="88"/>
      <c r="AT15" s="10">
        <v>8</v>
      </c>
      <c r="AU15" s="11" t="s">
        <v>5</v>
      </c>
      <c r="AV15" s="10">
        <v>11</v>
      </c>
      <c r="AW15" s="99"/>
      <c r="AX15" s="111"/>
      <c r="AY15" s="113"/>
      <c r="AZ15" s="115"/>
      <c r="BA15" s="117"/>
    </row>
    <row r="16" spans="1:53" ht="12" customHeight="1" x14ac:dyDescent="0.2">
      <c r="A16" s="1">
        <f t="shared" si="0"/>
        <v>3</v>
      </c>
      <c r="B16" s="1">
        <f t="shared" si="1"/>
        <v>1</v>
      </c>
      <c r="C16" s="76"/>
      <c r="D16" s="73" t="s">
        <v>28</v>
      </c>
      <c r="E16" s="104"/>
      <c r="F16" s="18" t="str">
        <f>IF(M11="","",M11)</f>
        <v/>
      </c>
      <c r="G16" s="11" t="s">
        <v>5</v>
      </c>
      <c r="H16" s="19" t="str">
        <f>IF(K11="","",K11)</f>
        <v/>
      </c>
      <c r="I16" s="99"/>
      <c r="J16" s="65"/>
      <c r="K16" s="66"/>
      <c r="L16" s="66"/>
      <c r="M16" s="66"/>
      <c r="N16" s="67"/>
      <c r="O16" s="88"/>
      <c r="P16" s="10"/>
      <c r="Q16" s="11" t="s">
        <v>5</v>
      </c>
      <c r="R16" s="10"/>
      <c r="S16" s="99"/>
      <c r="T16" s="111"/>
      <c r="U16" s="113"/>
      <c r="V16" s="113"/>
      <c r="W16" s="113"/>
      <c r="X16" s="115"/>
      <c r="Y16" s="115"/>
      <c r="Z16" s="152"/>
      <c r="AA16" s="117"/>
      <c r="AC16" s="1"/>
      <c r="AG16" s="76"/>
      <c r="AH16" s="73" t="s">
        <v>66</v>
      </c>
      <c r="AI16" s="104"/>
      <c r="AJ16" s="18">
        <f>IF(AQ11="","",AQ11)</f>
        <v>10</v>
      </c>
      <c r="AK16" s="11" t="s">
        <v>5</v>
      </c>
      <c r="AL16" s="19">
        <f>IF(AO11="","",AO11)</f>
        <v>12</v>
      </c>
      <c r="AM16" s="99"/>
      <c r="AN16" s="65"/>
      <c r="AO16" s="66"/>
      <c r="AP16" s="66"/>
      <c r="AQ16" s="66"/>
      <c r="AR16" s="67"/>
      <c r="AS16" s="88"/>
      <c r="AT16" s="10"/>
      <c r="AU16" s="11" t="s">
        <v>5</v>
      </c>
      <c r="AV16" s="10"/>
      <c r="AW16" s="99"/>
      <c r="AX16" s="111"/>
      <c r="AY16" s="113"/>
      <c r="AZ16" s="115"/>
      <c r="BA16" s="117"/>
    </row>
    <row r="17" spans="1:53" ht="12" customHeight="1" x14ac:dyDescent="0.2">
      <c r="A17" s="1">
        <f t="shared" si="0"/>
        <v>3</v>
      </c>
      <c r="B17" s="1">
        <f t="shared" si="1"/>
        <v>2</v>
      </c>
      <c r="C17" s="81"/>
      <c r="D17" s="74"/>
      <c r="E17" s="105"/>
      <c r="F17" s="20" t="str">
        <f>IF(M12="","",M12)</f>
        <v/>
      </c>
      <c r="G17" s="13" t="s">
        <v>5</v>
      </c>
      <c r="H17" s="21" t="str">
        <f>IF(K12="","",K12)</f>
        <v/>
      </c>
      <c r="I17" s="100"/>
      <c r="J17" s="68"/>
      <c r="K17" s="69"/>
      <c r="L17" s="69"/>
      <c r="M17" s="69"/>
      <c r="N17" s="70"/>
      <c r="O17" s="89"/>
      <c r="P17" s="12"/>
      <c r="Q17" s="13" t="s">
        <v>5</v>
      </c>
      <c r="R17" s="12"/>
      <c r="S17" s="100"/>
      <c r="T17" s="111"/>
      <c r="U17" s="113"/>
      <c r="V17" s="113"/>
      <c r="W17" s="113"/>
      <c r="X17" s="115"/>
      <c r="Y17" s="115"/>
      <c r="Z17" s="152"/>
      <c r="AA17" s="117"/>
      <c r="AC17" s="1"/>
      <c r="AG17" s="81"/>
      <c r="AH17" s="74"/>
      <c r="AI17" s="105"/>
      <c r="AJ17" s="20">
        <f>IF(AQ12="","",AQ12)</f>
        <v>12</v>
      </c>
      <c r="AK17" s="13" t="s">
        <v>5</v>
      </c>
      <c r="AL17" s="21">
        <f>IF(AO12="","",AO12)</f>
        <v>10</v>
      </c>
      <c r="AM17" s="100"/>
      <c r="AN17" s="68"/>
      <c r="AO17" s="69"/>
      <c r="AP17" s="69"/>
      <c r="AQ17" s="69"/>
      <c r="AR17" s="70"/>
      <c r="AS17" s="89"/>
      <c r="AT17" s="12"/>
      <c r="AU17" s="13" t="s">
        <v>5</v>
      </c>
      <c r="AV17" s="12"/>
      <c r="AW17" s="100"/>
      <c r="AX17" s="111"/>
      <c r="AY17" s="113"/>
      <c r="AZ17" s="115"/>
      <c r="BA17" s="117"/>
    </row>
    <row r="18" spans="1:53" ht="12" customHeight="1" x14ac:dyDescent="0.2">
      <c r="A18" s="1">
        <f t="shared" si="0"/>
        <v>3</v>
      </c>
      <c r="B18" s="1">
        <f t="shared" si="1"/>
        <v>3</v>
      </c>
      <c r="C18" s="75">
        <v>3</v>
      </c>
      <c r="D18" s="78" t="s">
        <v>29</v>
      </c>
      <c r="E18" s="6" t="str">
        <f>IF(O8="","",IF(O8="○","×","○"))</f>
        <v>○</v>
      </c>
      <c r="F18" s="14">
        <f>IF(R8="","",R8)</f>
        <v>11</v>
      </c>
      <c r="G18" s="15" t="s">
        <v>5</v>
      </c>
      <c r="H18" s="16">
        <f>IF(P8="","",P8)</f>
        <v>8</v>
      </c>
      <c r="I18" s="22"/>
      <c r="J18" s="6" t="str">
        <f>IF(O13="","",IF(O13="○","×","○"))</f>
        <v>○</v>
      </c>
      <c r="K18" s="14">
        <f>IF(R13="","",R13)</f>
        <v>11</v>
      </c>
      <c r="L18" s="15" t="s">
        <v>5</v>
      </c>
      <c r="M18" s="16">
        <f>IF(P13="","",P13)</f>
        <v>4</v>
      </c>
      <c r="N18" s="22"/>
      <c r="O18" s="62" t="str">
        <f>IF(O19="","",IF(O19&gt;S19,"○","×"))</f>
        <v/>
      </c>
      <c r="P18" s="63"/>
      <c r="Q18" s="63"/>
      <c r="R18" s="63"/>
      <c r="S18" s="64"/>
      <c r="T18" s="111">
        <f>IF(D18="","",COUNTIF($E$18:$S$22,"○"))</f>
        <v>2</v>
      </c>
      <c r="U18" s="113"/>
      <c r="V18" s="113">
        <f>IF(D18="","",COUNTIF($E$18:$S$22,"×"))</f>
        <v>0</v>
      </c>
      <c r="W18" s="113"/>
      <c r="X18" s="115">
        <f>IF(D18="","",T18*2+V18)</f>
        <v>4</v>
      </c>
      <c r="Y18" s="115"/>
      <c r="Z18" s="152">
        <f>IF(D18="","",RANK(X18,$X$8:$Y$22))</f>
        <v>1</v>
      </c>
      <c r="AA18" s="117"/>
      <c r="AC18" s="1"/>
      <c r="AG18" s="131" t="s">
        <v>73</v>
      </c>
      <c r="AH18" s="78" t="s">
        <v>35</v>
      </c>
      <c r="AI18" s="6" t="str">
        <f>IF(AS8="","",IF(AS8="○","×","○"))</f>
        <v>○</v>
      </c>
      <c r="AJ18" s="14">
        <f>IF(AV8="","",AV8)</f>
        <v>11</v>
      </c>
      <c r="AK18" s="15" t="s">
        <v>5</v>
      </c>
      <c r="AL18" s="16">
        <f>IF(AT8="","",AT8)</f>
        <v>1</v>
      </c>
      <c r="AM18" s="22"/>
      <c r="AN18" s="6" t="str">
        <f>IF(AS13="","",IF(AS13="○","×","○"))</f>
        <v>○</v>
      </c>
      <c r="AO18" s="14">
        <f>IF(AV13="","",AV13)</f>
        <v>11</v>
      </c>
      <c r="AP18" s="15" t="s">
        <v>5</v>
      </c>
      <c r="AQ18" s="16">
        <f>IF(AT13="","",AT13)</f>
        <v>9</v>
      </c>
      <c r="AR18" s="22"/>
      <c r="AS18" s="62" t="str">
        <f>IF(AS19="","",IF(AS19&gt;AW19,"○","×"))</f>
        <v/>
      </c>
      <c r="AT18" s="63"/>
      <c r="AU18" s="63"/>
      <c r="AV18" s="63"/>
      <c r="AW18" s="64"/>
      <c r="AX18" s="110">
        <f>IF(AH18="","",COUNTIF($AI$18:$AW$22,"○"))</f>
        <v>2</v>
      </c>
      <c r="AY18" s="112">
        <f>IF(AH18="","",COUNTIF($AI$18:$AW$22,"×"))</f>
        <v>0</v>
      </c>
      <c r="AZ18" s="114">
        <f>IF(AH18="","",AX18*2+AY18)</f>
        <v>4</v>
      </c>
      <c r="BA18" s="116">
        <f>IF(AH18="","",RANK(AZ18,$AZ$8:$AZ$22))</f>
        <v>1</v>
      </c>
    </row>
    <row r="19" spans="1:53" ht="12" customHeight="1" x14ac:dyDescent="0.2">
      <c r="A19" s="1">
        <f t="shared" si="0"/>
        <v>3</v>
      </c>
      <c r="B19" s="1">
        <f t="shared" si="1"/>
        <v>4</v>
      </c>
      <c r="C19" s="76"/>
      <c r="D19" s="79"/>
      <c r="E19" s="104">
        <f>IF(O9="W","L",IF(O9="L","W",IF(O9="","",S9)))</f>
        <v>3</v>
      </c>
      <c r="F19" s="18">
        <f>IF(R9="","",R9)</f>
        <v>5</v>
      </c>
      <c r="G19" s="11" t="s">
        <v>5</v>
      </c>
      <c r="H19" s="19">
        <f>IF(P9="","",P9)</f>
        <v>11</v>
      </c>
      <c r="I19" s="99">
        <f>IF(OR(E19="L",E19="W"),"",O9)</f>
        <v>1</v>
      </c>
      <c r="J19" s="88">
        <f>IF(O14="W","L",IF(O14="L","W",IF(O14="","",S14)))</f>
        <v>3</v>
      </c>
      <c r="K19" s="18">
        <f>IF(R14="","",R14)</f>
        <v>11</v>
      </c>
      <c r="L19" s="11" t="s">
        <v>5</v>
      </c>
      <c r="M19" s="19">
        <f>IF(P14="","",P14)</f>
        <v>5</v>
      </c>
      <c r="N19" s="99">
        <f>IF(OR(J19="L",J19="W"),"",O14)</f>
        <v>0</v>
      </c>
      <c r="O19" s="65"/>
      <c r="P19" s="66"/>
      <c r="Q19" s="66"/>
      <c r="R19" s="66"/>
      <c r="S19" s="67"/>
      <c r="T19" s="111"/>
      <c r="U19" s="113"/>
      <c r="V19" s="113"/>
      <c r="W19" s="113"/>
      <c r="X19" s="115"/>
      <c r="Y19" s="115"/>
      <c r="Z19" s="152"/>
      <c r="AA19" s="117"/>
      <c r="AC19" s="1"/>
      <c r="AG19" s="76"/>
      <c r="AH19" s="79"/>
      <c r="AI19" s="104">
        <f>IF(AS9="W","L",IF(AS9="L","W",IF(AS9="","",AW9)))</f>
        <v>3</v>
      </c>
      <c r="AJ19" s="18">
        <f>IF(AV9="","",AV9)</f>
        <v>13</v>
      </c>
      <c r="AK19" s="11" t="s">
        <v>5</v>
      </c>
      <c r="AL19" s="19">
        <f>IF(AT9="","",AT9)</f>
        <v>15</v>
      </c>
      <c r="AM19" s="99">
        <f>IF(OR(AI19="L",AI19="W"),"",AS9)</f>
        <v>1</v>
      </c>
      <c r="AN19" s="88">
        <f>IF(AS14="W","L",IF(AS14="L","W",IF(AS14="","",AW14)))</f>
        <v>3</v>
      </c>
      <c r="AO19" s="18">
        <f>IF(AV14="","",AV14)</f>
        <v>11</v>
      </c>
      <c r="AP19" s="11" t="s">
        <v>5</v>
      </c>
      <c r="AQ19" s="19">
        <f>IF(AT14="","",AT14)</f>
        <v>8</v>
      </c>
      <c r="AR19" s="99">
        <f>IF(OR(AN19="L",AN19="W"),"",AS14)</f>
        <v>0</v>
      </c>
      <c r="AS19" s="65"/>
      <c r="AT19" s="66"/>
      <c r="AU19" s="66"/>
      <c r="AV19" s="66"/>
      <c r="AW19" s="67"/>
      <c r="AX19" s="111"/>
      <c r="AY19" s="113"/>
      <c r="AZ19" s="115"/>
      <c r="BA19" s="117"/>
    </row>
    <row r="20" spans="1:53" ht="12" customHeight="1" x14ac:dyDescent="0.2">
      <c r="A20" s="1">
        <f t="shared" si="0"/>
        <v>3</v>
      </c>
      <c r="B20" s="1">
        <f t="shared" si="1"/>
        <v>5</v>
      </c>
      <c r="C20" s="76"/>
      <c r="D20" s="79"/>
      <c r="E20" s="104"/>
      <c r="F20" s="18">
        <f>IF(R10="","",R10)</f>
        <v>11</v>
      </c>
      <c r="G20" s="11" t="s">
        <v>5</v>
      </c>
      <c r="H20" s="19">
        <f>IF(P10="","",P10)</f>
        <v>9</v>
      </c>
      <c r="I20" s="99"/>
      <c r="J20" s="88"/>
      <c r="K20" s="18">
        <f>IF(R15="","",R15)</f>
        <v>11</v>
      </c>
      <c r="L20" s="11" t="s">
        <v>5</v>
      </c>
      <c r="M20" s="19">
        <f>IF(P15="","",P15)</f>
        <v>9</v>
      </c>
      <c r="N20" s="99"/>
      <c r="O20" s="65"/>
      <c r="P20" s="66"/>
      <c r="Q20" s="66"/>
      <c r="R20" s="66"/>
      <c r="S20" s="67"/>
      <c r="T20" s="111"/>
      <c r="U20" s="113"/>
      <c r="V20" s="113"/>
      <c r="W20" s="113"/>
      <c r="X20" s="115"/>
      <c r="Y20" s="115"/>
      <c r="Z20" s="152"/>
      <c r="AA20" s="117"/>
      <c r="AC20" s="1"/>
      <c r="AG20" s="76"/>
      <c r="AH20" s="79"/>
      <c r="AI20" s="104"/>
      <c r="AJ20" s="18">
        <f>IF(AV10="","",AV10)</f>
        <v>11</v>
      </c>
      <c r="AK20" s="11" t="s">
        <v>5</v>
      </c>
      <c r="AL20" s="19">
        <f>IF(AT10="","",AT10)</f>
        <v>5</v>
      </c>
      <c r="AM20" s="99"/>
      <c r="AN20" s="88"/>
      <c r="AO20" s="18">
        <f>IF(AV15="","",AV15)</f>
        <v>11</v>
      </c>
      <c r="AP20" s="11" t="s">
        <v>5</v>
      </c>
      <c r="AQ20" s="19">
        <f>IF(AT15="","",AT15)</f>
        <v>8</v>
      </c>
      <c r="AR20" s="99"/>
      <c r="AS20" s="65"/>
      <c r="AT20" s="66"/>
      <c r="AU20" s="66"/>
      <c r="AV20" s="66"/>
      <c r="AW20" s="67"/>
      <c r="AX20" s="111"/>
      <c r="AY20" s="113"/>
      <c r="AZ20" s="115"/>
      <c r="BA20" s="117"/>
    </row>
    <row r="21" spans="1:53" ht="12" customHeight="1" x14ac:dyDescent="0.2">
      <c r="A21" s="1">
        <f t="shared" si="0"/>
        <v>4</v>
      </c>
      <c r="B21" s="1">
        <f t="shared" si="1"/>
        <v>1</v>
      </c>
      <c r="C21" s="76"/>
      <c r="D21" s="73" t="s">
        <v>11</v>
      </c>
      <c r="E21" s="104"/>
      <c r="F21" s="18">
        <f>IF(R11="","",R11)</f>
        <v>13</v>
      </c>
      <c r="G21" s="11" t="s">
        <v>5</v>
      </c>
      <c r="H21" s="19">
        <f>IF(P11="","",P11)</f>
        <v>11</v>
      </c>
      <c r="I21" s="99"/>
      <c r="J21" s="88"/>
      <c r="K21" s="18" t="str">
        <f>IF(R16="","",R16)</f>
        <v/>
      </c>
      <c r="L21" s="11" t="s">
        <v>5</v>
      </c>
      <c r="M21" s="19" t="str">
        <f>IF(P16="","",P16)</f>
        <v/>
      </c>
      <c r="N21" s="99"/>
      <c r="O21" s="65"/>
      <c r="P21" s="66"/>
      <c r="Q21" s="66"/>
      <c r="R21" s="66"/>
      <c r="S21" s="67"/>
      <c r="T21" s="111"/>
      <c r="U21" s="113"/>
      <c r="V21" s="113"/>
      <c r="W21" s="113"/>
      <c r="X21" s="115"/>
      <c r="Y21" s="115"/>
      <c r="Z21" s="152"/>
      <c r="AA21" s="117"/>
      <c r="AC21" s="1"/>
      <c r="AG21" s="76"/>
      <c r="AH21" s="73" t="s">
        <v>11</v>
      </c>
      <c r="AI21" s="104"/>
      <c r="AJ21" s="18">
        <f>IF(AV11="","",AV11)</f>
        <v>11</v>
      </c>
      <c r="AK21" s="11" t="s">
        <v>5</v>
      </c>
      <c r="AL21" s="19">
        <f>IF(AT11="","",AT11)</f>
        <v>8</v>
      </c>
      <c r="AM21" s="99"/>
      <c r="AN21" s="88"/>
      <c r="AO21" s="18" t="str">
        <f>IF(AV16="","",AV16)</f>
        <v/>
      </c>
      <c r="AP21" s="11" t="s">
        <v>5</v>
      </c>
      <c r="AQ21" s="19" t="str">
        <f>IF(AT16="","",AT16)</f>
        <v/>
      </c>
      <c r="AR21" s="99"/>
      <c r="AS21" s="65"/>
      <c r="AT21" s="66"/>
      <c r="AU21" s="66"/>
      <c r="AV21" s="66"/>
      <c r="AW21" s="67"/>
      <c r="AX21" s="111"/>
      <c r="AY21" s="113"/>
      <c r="AZ21" s="115"/>
      <c r="BA21" s="117"/>
    </row>
    <row r="22" spans="1:53" ht="12" customHeight="1" thickBot="1" x14ac:dyDescent="0.25">
      <c r="A22" s="1">
        <f t="shared" si="0"/>
        <v>4</v>
      </c>
      <c r="B22" s="1">
        <f t="shared" si="1"/>
        <v>2</v>
      </c>
      <c r="C22" s="77"/>
      <c r="D22" s="94"/>
      <c r="E22" s="125"/>
      <c r="F22" s="23" t="str">
        <f>IF(R12="","",R12)</f>
        <v/>
      </c>
      <c r="G22" s="24" t="s">
        <v>5</v>
      </c>
      <c r="H22" s="25" t="str">
        <f>IF(P12="","",P12)</f>
        <v/>
      </c>
      <c r="I22" s="126"/>
      <c r="J22" s="127"/>
      <c r="K22" s="23" t="str">
        <f>IF(R17="","",R17)</f>
        <v/>
      </c>
      <c r="L22" s="24" t="s">
        <v>5</v>
      </c>
      <c r="M22" s="25" t="str">
        <f>IF(P17="","",P17)</f>
        <v/>
      </c>
      <c r="N22" s="126"/>
      <c r="O22" s="122"/>
      <c r="P22" s="123"/>
      <c r="Q22" s="123"/>
      <c r="R22" s="123"/>
      <c r="S22" s="124"/>
      <c r="T22" s="118"/>
      <c r="U22" s="119"/>
      <c r="V22" s="119"/>
      <c r="W22" s="119"/>
      <c r="X22" s="120"/>
      <c r="Y22" s="120"/>
      <c r="Z22" s="153"/>
      <c r="AA22" s="121"/>
      <c r="AC22" s="1"/>
      <c r="AG22" s="77"/>
      <c r="AH22" s="94"/>
      <c r="AI22" s="125"/>
      <c r="AJ22" s="23" t="str">
        <f>IF(AV12="","",AV12)</f>
        <v/>
      </c>
      <c r="AK22" s="24" t="s">
        <v>5</v>
      </c>
      <c r="AL22" s="25" t="str">
        <f>IF(AT12="","",AT12)</f>
        <v/>
      </c>
      <c r="AM22" s="126"/>
      <c r="AN22" s="127"/>
      <c r="AO22" s="23" t="str">
        <f>IF(AV17="","",AV17)</f>
        <v/>
      </c>
      <c r="AP22" s="24" t="s">
        <v>5</v>
      </c>
      <c r="AQ22" s="25" t="str">
        <f>IF(AT17="","",AT17)</f>
        <v/>
      </c>
      <c r="AR22" s="126"/>
      <c r="AS22" s="122"/>
      <c r="AT22" s="123"/>
      <c r="AU22" s="123"/>
      <c r="AV22" s="123"/>
      <c r="AW22" s="124"/>
      <c r="AX22" s="118"/>
      <c r="AY22" s="119"/>
      <c r="AZ22" s="120"/>
      <c r="BA22" s="121"/>
    </row>
    <row r="23" spans="1:53" ht="15.6" customHeight="1" x14ac:dyDescent="0.2">
      <c r="A23" s="1" t="e">
        <f>#REF!+1</f>
        <v>#REF!</v>
      </c>
      <c r="B23" s="1" t="e">
        <f>#REF!</f>
        <v>#REF!</v>
      </c>
      <c r="C23" s="38"/>
      <c r="I23" s="1"/>
      <c r="N23" s="1"/>
      <c r="S23" s="1"/>
      <c r="X23" s="1"/>
      <c r="AC23" s="1"/>
      <c r="AH23" s="1"/>
      <c r="AM23" s="1"/>
      <c r="AR23" s="1"/>
    </row>
    <row r="24" spans="1:53" ht="15.6" customHeight="1" thickBot="1" x14ac:dyDescent="0.25">
      <c r="A24" s="1" t="e">
        <f>#REF!+1</f>
        <v>#REF!</v>
      </c>
      <c r="B24" s="1" t="e">
        <f>#REF!</f>
        <v>#REF!</v>
      </c>
      <c r="C24" s="39"/>
      <c r="I24" s="1"/>
      <c r="N24" s="1"/>
      <c r="S24" s="1"/>
      <c r="X24" s="1"/>
      <c r="AC24" s="1"/>
      <c r="AH24" s="1"/>
      <c r="AM24" s="1"/>
      <c r="AR24" s="1"/>
    </row>
    <row r="25" spans="1:53" ht="13.8" x14ac:dyDescent="0.2">
      <c r="A25" s="1" t="e">
        <f>#REF!+1</f>
        <v>#REF!</v>
      </c>
      <c r="B25" s="1" t="e">
        <f>#REF!</f>
        <v>#REF!</v>
      </c>
      <c r="C25" s="95" t="s">
        <v>24</v>
      </c>
      <c r="D25" s="96"/>
      <c r="E25" s="90">
        <v>1</v>
      </c>
      <c r="F25" s="91"/>
      <c r="G25" s="91"/>
      <c r="H25" s="91"/>
      <c r="I25" s="92"/>
      <c r="J25" s="93">
        <v>2</v>
      </c>
      <c r="K25" s="91"/>
      <c r="L25" s="91"/>
      <c r="M25" s="91"/>
      <c r="N25" s="92"/>
      <c r="O25" s="93">
        <v>3</v>
      </c>
      <c r="P25" s="91"/>
      <c r="Q25" s="91"/>
      <c r="R25" s="91"/>
      <c r="S25" s="92"/>
      <c r="T25" s="93">
        <v>4</v>
      </c>
      <c r="U25" s="91"/>
      <c r="V25" s="91"/>
      <c r="W25" s="91"/>
      <c r="X25" s="91"/>
      <c r="Y25" s="106" t="s">
        <v>1</v>
      </c>
      <c r="Z25" s="60" t="s">
        <v>2</v>
      </c>
      <c r="AA25" s="60" t="s">
        <v>3</v>
      </c>
      <c r="AB25" s="108" t="s">
        <v>4</v>
      </c>
      <c r="AC25" s="1"/>
      <c r="AG25" s="95" t="s">
        <v>42</v>
      </c>
      <c r="AH25" s="96"/>
      <c r="AI25" s="90" t="s">
        <v>64</v>
      </c>
      <c r="AJ25" s="91"/>
      <c r="AK25" s="91"/>
      <c r="AL25" s="91"/>
      <c r="AM25" s="92"/>
      <c r="AN25" s="93" t="s">
        <v>57</v>
      </c>
      <c r="AO25" s="91"/>
      <c r="AP25" s="91"/>
      <c r="AQ25" s="91"/>
      <c r="AR25" s="92"/>
      <c r="AS25" s="93" t="s">
        <v>58</v>
      </c>
      <c r="AT25" s="91"/>
      <c r="AU25" s="91"/>
      <c r="AV25" s="91"/>
      <c r="AW25" s="92"/>
      <c r="AX25" s="106" t="s">
        <v>1</v>
      </c>
      <c r="AY25" s="60" t="s">
        <v>2</v>
      </c>
      <c r="AZ25" s="60" t="s">
        <v>3</v>
      </c>
      <c r="BA25" s="108" t="s">
        <v>4</v>
      </c>
    </row>
    <row r="26" spans="1:53" ht="29.1" customHeight="1" thickBot="1" x14ac:dyDescent="0.25">
      <c r="A26" s="1" t="e">
        <f>#REF!+1</f>
        <v>#REF!</v>
      </c>
      <c r="B26" s="1" t="e">
        <f>#REF!</f>
        <v>#REF!</v>
      </c>
      <c r="C26" s="97"/>
      <c r="D26" s="98"/>
      <c r="E26" s="101" t="str">
        <f>IF(D27="","",D27)</f>
        <v>大西</v>
      </c>
      <c r="F26" s="102"/>
      <c r="G26" s="102"/>
      <c r="H26" s="102"/>
      <c r="I26" s="102"/>
      <c r="J26" s="103" t="str">
        <f>IF(D32="","",D32)</f>
        <v>小林</v>
      </c>
      <c r="K26" s="102"/>
      <c r="L26" s="102"/>
      <c r="M26" s="102"/>
      <c r="N26" s="102"/>
      <c r="O26" s="102" t="str">
        <f>IF(D37="","",D37)</f>
        <v>久保</v>
      </c>
      <c r="P26" s="102"/>
      <c r="Q26" s="102"/>
      <c r="R26" s="102"/>
      <c r="S26" s="102"/>
      <c r="T26" s="102" t="str">
        <f>IF(D42="","",D42)</f>
        <v>松谷</v>
      </c>
      <c r="U26" s="102"/>
      <c r="V26" s="102"/>
      <c r="W26" s="102"/>
      <c r="X26" s="135"/>
      <c r="Y26" s="107"/>
      <c r="Z26" s="61"/>
      <c r="AA26" s="61"/>
      <c r="AB26" s="109"/>
      <c r="AC26" s="1"/>
      <c r="AG26" s="97"/>
      <c r="AH26" s="98"/>
      <c r="AI26" s="101" t="str">
        <f>IF(AH27="","",AH27)</f>
        <v>地下</v>
      </c>
      <c r="AJ26" s="102"/>
      <c r="AK26" s="102"/>
      <c r="AL26" s="102"/>
      <c r="AM26" s="102"/>
      <c r="AN26" s="103" t="str">
        <f>IF(AH32="","",AH32)</f>
        <v>久保</v>
      </c>
      <c r="AO26" s="102"/>
      <c r="AP26" s="102"/>
      <c r="AQ26" s="102"/>
      <c r="AR26" s="102"/>
      <c r="AS26" s="102" t="str">
        <f>IF(AH37="","",AH37)</f>
        <v>片岡</v>
      </c>
      <c r="AT26" s="102"/>
      <c r="AU26" s="102"/>
      <c r="AV26" s="102"/>
      <c r="AW26" s="102"/>
      <c r="AX26" s="107"/>
      <c r="AY26" s="61"/>
      <c r="AZ26" s="61"/>
      <c r="BA26" s="109"/>
    </row>
    <row r="27" spans="1:53" ht="12" customHeight="1" x14ac:dyDescent="0.2">
      <c r="A27" s="1" t="e">
        <f>#REF!+1</f>
        <v>#REF!</v>
      </c>
      <c r="B27" s="1" t="e">
        <f>#REF!</f>
        <v>#REF!</v>
      </c>
      <c r="C27" s="83">
        <v>1</v>
      </c>
      <c r="D27" s="85" t="s">
        <v>30</v>
      </c>
      <c r="E27" s="86" t="str">
        <f>IF(E28="","",IF(E28&gt;I28,"○","×"))</f>
        <v/>
      </c>
      <c r="F27" s="66"/>
      <c r="G27" s="66"/>
      <c r="H27" s="66"/>
      <c r="I27" s="67"/>
      <c r="J27" s="6" t="str">
        <f>IF(J28="","",IF(J28="W","○",IF(J28="L","×",IF(J28&gt;N28,"○","×"))))</f>
        <v>○</v>
      </c>
      <c r="K27" s="7">
        <v>11</v>
      </c>
      <c r="L27" s="8" t="s">
        <v>5</v>
      </c>
      <c r="M27" s="7">
        <v>7</v>
      </c>
      <c r="N27" s="9"/>
      <c r="O27" s="6" t="str">
        <f>IF(O28="","",IF(O28="W","○",IF(O28="L","×",IF(O28&gt;S28,"○","×"))))</f>
        <v>○</v>
      </c>
      <c r="P27" s="7">
        <v>10</v>
      </c>
      <c r="Q27" s="8" t="s">
        <v>5</v>
      </c>
      <c r="R27" s="7">
        <v>12</v>
      </c>
      <c r="S27" s="9"/>
      <c r="T27" s="6" t="str">
        <f>IF(T28="","",IF(T28="W","○",IF(T28="L","×",IF(T28&gt;X28,"○","×"))))</f>
        <v>○</v>
      </c>
      <c r="U27" s="7">
        <v>4</v>
      </c>
      <c r="V27" s="8" t="s">
        <v>5</v>
      </c>
      <c r="W27" s="7">
        <v>11</v>
      </c>
      <c r="X27" s="27"/>
      <c r="Y27" s="110">
        <f>IF(D27="","",COUNTIF($E$27:$X$31,"○"))</f>
        <v>3</v>
      </c>
      <c r="Z27" s="112">
        <f>IF(D27="","",COUNTIF($E$27:$X$31,"×"))</f>
        <v>0</v>
      </c>
      <c r="AA27" s="114">
        <f>IF(D27="","",Y27*2+Z27)</f>
        <v>6</v>
      </c>
      <c r="AB27" s="116">
        <f>IF(D27="","",RANK(AA27,$AA$27:$AA$46))</f>
        <v>1</v>
      </c>
      <c r="AC27" s="1"/>
      <c r="AG27" s="129" t="s">
        <v>75</v>
      </c>
      <c r="AH27" s="85" t="s">
        <v>25</v>
      </c>
      <c r="AI27" s="86" t="str">
        <f>IF(AI28="","",IF(AI28&gt;AM28,"○","×"))</f>
        <v/>
      </c>
      <c r="AJ27" s="66"/>
      <c r="AK27" s="66"/>
      <c r="AL27" s="66"/>
      <c r="AM27" s="67"/>
      <c r="AN27" s="6" t="str">
        <f>IF(AN28="","",IF(AN28="W","○",IF(AN28="L","×",IF(AN28&gt;AR28,"○","×"))))</f>
        <v>○</v>
      </c>
      <c r="AO27" s="7">
        <v>11</v>
      </c>
      <c r="AP27" s="8" t="s">
        <v>5</v>
      </c>
      <c r="AQ27" s="7">
        <v>5</v>
      </c>
      <c r="AR27" s="9"/>
      <c r="AS27" s="6" t="str">
        <f>IF(AS28="","",IF(AS28="W","○",IF(AS28="L","×",IF(AS28&gt;AW28,"○","×"))))</f>
        <v>×</v>
      </c>
      <c r="AT27" s="7">
        <v>9</v>
      </c>
      <c r="AU27" s="8" t="s">
        <v>5</v>
      </c>
      <c r="AV27" s="7">
        <v>11</v>
      </c>
      <c r="AW27" s="9"/>
      <c r="AX27" s="110">
        <f>IF(AH27="","",COUNTIF($AI$27:$AW$31,"○"))</f>
        <v>1</v>
      </c>
      <c r="AY27" s="112">
        <f>IF(AH27="","",COUNTIF($AI$27:$AW$31,"×"))</f>
        <v>1</v>
      </c>
      <c r="AZ27" s="114">
        <f>IF(AH27="","",AX27*2+AY27)</f>
        <v>3</v>
      </c>
      <c r="BA27" s="116">
        <v>2</v>
      </c>
    </row>
    <row r="28" spans="1:53" ht="12" customHeight="1" x14ac:dyDescent="0.2">
      <c r="A28" s="1" t="e">
        <f t="shared" si="0"/>
        <v>#REF!</v>
      </c>
      <c r="B28" s="1" t="e">
        <f t="shared" si="1"/>
        <v>#REF!</v>
      </c>
      <c r="C28" s="76"/>
      <c r="D28" s="79"/>
      <c r="E28" s="86"/>
      <c r="F28" s="66"/>
      <c r="G28" s="66"/>
      <c r="H28" s="66"/>
      <c r="I28" s="67"/>
      <c r="J28" s="88">
        <f>IF(K27="","",IF(K27&gt;M27,1,0)+IF(K28&gt;M28,1,0)+IF(K29&gt;M29,1,0)+IF(K30&gt;M30,1,0)+IF(K31&gt;M31,1,0))</f>
        <v>3</v>
      </c>
      <c r="K28" s="10">
        <v>11</v>
      </c>
      <c r="L28" s="11" t="s">
        <v>5</v>
      </c>
      <c r="M28" s="10">
        <v>7</v>
      </c>
      <c r="N28" s="99">
        <f>IF(OR(J28="L",J28="W"),"",IF(K27="","",IF(K27&lt;M27,1,0)+IF(K28&lt;M28,1,0)+IF(K29&lt;M29,1,0)+IF(K30&lt;M30,1,0)+IF(K31&lt;M31,1,0)))</f>
        <v>0</v>
      </c>
      <c r="O28" s="88">
        <f>IF(P27="","",IF(P27&gt;R27,1,0)+IF(P28&gt;R28,1,0)+IF(P29&gt;R29,1,0)+IF(P30&gt;R30,1,0)+IF(P31&gt;R31,1,0))</f>
        <v>3</v>
      </c>
      <c r="P28" s="10">
        <v>11</v>
      </c>
      <c r="Q28" s="11" t="s">
        <v>5</v>
      </c>
      <c r="R28" s="10">
        <v>8</v>
      </c>
      <c r="S28" s="99">
        <f>IF(OR(O28="L",O28="W"),"",IF(P27="","",IF(P27&lt;R27,1,0)+IF(P28&lt;R28,1,0)+IF(P29&lt;R29,1,0)+IF(P30&lt;R30,1,0)+IF(P31&lt;R31,1,0)))</f>
        <v>1</v>
      </c>
      <c r="T28" s="88">
        <f>IF(U27="","",IF(U27&gt;W27,1,0)+IF(U28&gt;W28,1,0)+IF(U29&gt;W29,1,0)+IF(U30&gt;W30,1,0)+IF(U31&gt;W31,1,0))</f>
        <v>3</v>
      </c>
      <c r="U28" s="10">
        <v>11</v>
      </c>
      <c r="V28" s="11" t="s">
        <v>5</v>
      </c>
      <c r="W28" s="10">
        <v>3</v>
      </c>
      <c r="X28" s="133">
        <f>IF(OR(T28="L",T28="W"),"",IF(U27="","",IF(U27&lt;W27,1,0)+IF(U28&lt;W28,1,0)+IF(U29&lt;W29,1,0)+IF(U30&lt;W30,1,0)+IF(U31&lt;W31,1,0)))</f>
        <v>2</v>
      </c>
      <c r="Y28" s="111"/>
      <c r="Z28" s="113"/>
      <c r="AA28" s="115"/>
      <c r="AB28" s="117"/>
      <c r="AC28" s="1"/>
      <c r="AG28" s="76"/>
      <c r="AH28" s="79"/>
      <c r="AI28" s="86"/>
      <c r="AJ28" s="66"/>
      <c r="AK28" s="66"/>
      <c r="AL28" s="66"/>
      <c r="AM28" s="67"/>
      <c r="AN28" s="88">
        <f>IF(AO27="","",IF(AO27&gt;AQ27,1,0)+IF(AO28&gt;AQ28,1,0)+IF(AO29&gt;AQ29,1,0)+IF(AO30&gt;AQ30,1,0)+IF(AO31&gt;AQ31,1,0))</f>
        <v>3</v>
      </c>
      <c r="AO28" s="10">
        <v>11</v>
      </c>
      <c r="AP28" s="11" t="s">
        <v>5</v>
      </c>
      <c r="AQ28" s="10">
        <v>5</v>
      </c>
      <c r="AR28" s="99">
        <f>IF(OR(AN28="L",AN28="W"),"",IF(AO27="","",IF(AO27&lt;AQ27,1,0)+IF(AO28&lt;AQ28,1,0)+IF(AO29&lt;AQ29,1,0)+IF(AO30&lt;AQ30,1,0)+IF(AO31&lt;AQ31,1,0)))</f>
        <v>1</v>
      </c>
      <c r="AS28" s="88">
        <f>IF(AT27="","",IF(AT27&gt;AV27,1,0)+IF(AT28&gt;AV28,1,0)+IF(AT29&gt;AV29,1,0)+IF(AT30&gt;AV30,1,0)+IF(AT31&gt;AV31,1,0))</f>
        <v>1</v>
      </c>
      <c r="AT28" s="10">
        <v>4</v>
      </c>
      <c r="AU28" s="11" t="s">
        <v>5</v>
      </c>
      <c r="AV28" s="10">
        <v>11</v>
      </c>
      <c r="AW28" s="99">
        <f>IF(OR(AS28="L",AS28="W"),"",IF(AT27="","",IF(AT27&lt;AV27,1,0)+IF(AT28&lt;AV28,1,0)+IF(AT29&lt;AV29,1,0)+IF(AT30&lt;AV30,1,0)+IF(AT31&lt;AV31,1,0)))</f>
        <v>3</v>
      </c>
      <c r="AX28" s="111"/>
      <c r="AY28" s="113"/>
      <c r="AZ28" s="115"/>
      <c r="BA28" s="117"/>
    </row>
    <row r="29" spans="1:53" ht="12" customHeight="1" x14ac:dyDescent="0.2">
      <c r="A29" s="1" t="e">
        <f t="shared" si="0"/>
        <v>#REF!</v>
      </c>
      <c r="B29" s="1" t="e">
        <f t="shared" si="1"/>
        <v>#REF!</v>
      </c>
      <c r="C29" s="76"/>
      <c r="D29" s="79"/>
      <c r="E29" s="86"/>
      <c r="F29" s="66"/>
      <c r="G29" s="66"/>
      <c r="H29" s="66"/>
      <c r="I29" s="67"/>
      <c r="J29" s="88"/>
      <c r="K29" s="10">
        <v>11</v>
      </c>
      <c r="L29" s="11" t="s">
        <v>5</v>
      </c>
      <c r="M29" s="10">
        <v>5</v>
      </c>
      <c r="N29" s="99"/>
      <c r="O29" s="88"/>
      <c r="P29" s="10">
        <v>11</v>
      </c>
      <c r="Q29" s="11" t="s">
        <v>5</v>
      </c>
      <c r="R29" s="10">
        <v>7</v>
      </c>
      <c r="S29" s="99"/>
      <c r="T29" s="88"/>
      <c r="U29" s="10">
        <v>9</v>
      </c>
      <c r="V29" s="11" t="s">
        <v>5</v>
      </c>
      <c r="W29" s="10">
        <v>11</v>
      </c>
      <c r="X29" s="133"/>
      <c r="Y29" s="111"/>
      <c r="Z29" s="113"/>
      <c r="AA29" s="115"/>
      <c r="AB29" s="117"/>
      <c r="AC29" s="1"/>
      <c r="AG29" s="76"/>
      <c r="AH29" s="79"/>
      <c r="AI29" s="86"/>
      <c r="AJ29" s="66"/>
      <c r="AK29" s="66"/>
      <c r="AL29" s="66"/>
      <c r="AM29" s="67"/>
      <c r="AN29" s="88"/>
      <c r="AO29" s="10">
        <v>7</v>
      </c>
      <c r="AP29" s="11" t="s">
        <v>5</v>
      </c>
      <c r="AQ29" s="10">
        <v>11</v>
      </c>
      <c r="AR29" s="99"/>
      <c r="AS29" s="88"/>
      <c r="AT29" s="10">
        <v>11</v>
      </c>
      <c r="AU29" s="11" t="s">
        <v>5</v>
      </c>
      <c r="AV29" s="10">
        <v>7</v>
      </c>
      <c r="AW29" s="99"/>
      <c r="AX29" s="111"/>
      <c r="AY29" s="113"/>
      <c r="AZ29" s="115"/>
      <c r="BA29" s="117"/>
    </row>
    <row r="30" spans="1:53" ht="12" customHeight="1" x14ac:dyDescent="0.2">
      <c r="A30" s="1" t="e">
        <f t="shared" si="0"/>
        <v>#REF!</v>
      </c>
      <c r="B30" s="1" t="e">
        <f t="shared" si="1"/>
        <v>#REF!</v>
      </c>
      <c r="C30" s="76"/>
      <c r="D30" s="73" t="s">
        <v>31</v>
      </c>
      <c r="E30" s="86"/>
      <c r="F30" s="66"/>
      <c r="G30" s="66"/>
      <c r="H30" s="66"/>
      <c r="I30" s="67"/>
      <c r="J30" s="88"/>
      <c r="K30" s="10"/>
      <c r="L30" s="11" t="s">
        <v>5</v>
      </c>
      <c r="M30" s="10"/>
      <c r="N30" s="99"/>
      <c r="O30" s="88"/>
      <c r="P30" s="10">
        <v>11</v>
      </c>
      <c r="Q30" s="11" t="s">
        <v>5</v>
      </c>
      <c r="R30" s="10">
        <v>7</v>
      </c>
      <c r="S30" s="99"/>
      <c r="T30" s="88"/>
      <c r="U30" s="10">
        <v>11</v>
      </c>
      <c r="V30" s="11" t="s">
        <v>5</v>
      </c>
      <c r="W30" s="10">
        <v>6</v>
      </c>
      <c r="X30" s="133"/>
      <c r="Y30" s="111"/>
      <c r="Z30" s="113"/>
      <c r="AA30" s="115"/>
      <c r="AB30" s="117"/>
      <c r="AC30" s="1"/>
      <c r="AG30" s="76"/>
      <c r="AH30" s="145" t="s">
        <v>26</v>
      </c>
      <c r="AI30" s="86"/>
      <c r="AJ30" s="66"/>
      <c r="AK30" s="66"/>
      <c r="AL30" s="66"/>
      <c r="AM30" s="67"/>
      <c r="AN30" s="88"/>
      <c r="AO30" s="10">
        <v>11</v>
      </c>
      <c r="AP30" s="11" t="s">
        <v>5</v>
      </c>
      <c r="AQ30" s="10">
        <v>7</v>
      </c>
      <c r="AR30" s="99"/>
      <c r="AS30" s="88"/>
      <c r="AT30" s="10">
        <v>4</v>
      </c>
      <c r="AU30" s="11" t="s">
        <v>5</v>
      </c>
      <c r="AV30" s="10">
        <v>11</v>
      </c>
      <c r="AW30" s="99"/>
      <c r="AX30" s="111"/>
      <c r="AY30" s="113"/>
      <c r="AZ30" s="115"/>
      <c r="BA30" s="117"/>
    </row>
    <row r="31" spans="1:53" ht="12" customHeight="1" x14ac:dyDescent="0.2">
      <c r="A31" s="1" t="e">
        <f t="shared" si="0"/>
        <v>#REF!</v>
      </c>
      <c r="B31" s="1" t="e">
        <f t="shared" si="1"/>
        <v>#REF!</v>
      </c>
      <c r="C31" s="84"/>
      <c r="D31" s="74"/>
      <c r="E31" s="87"/>
      <c r="F31" s="69"/>
      <c r="G31" s="69"/>
      <c r="H31" s="69"/>
      <c r="I31" s="70"/>
      <c r="J31" s="89"/>
      <c r="K31" s="12"/>
      <c r="L31" s="13" t="s">
        <v>5</v>
      </c>
      <c r="M31" s="12"/>
      <c r="N31" s="100"/>
      <c r="O31" s="89"/>
      <c r="P31" s="12"/>
      <c r="Q31" s="13" t="s">
        <v>5</v>
      </c>
      <c r="R31" s="12"/>
      <c r="S31" s="100"/>
      <c r="T31" s="89"/>
      <c r="U31" s="12">
        <v>11</v>
      </c>
      <c r="V31" s="13" t="s">
        <v>5</v>
      </c>
      <c r="W31" s="12">
        <v>9</v>
      </c>
      <c r="X31" s="134"/>
      <c r="Y31" s="111"/>
      <c r="Z31" s="113"/>
      <c r="AA31" s="115"/>
      <c r="AB31" s="117"/>
      <c r="AC31" s="1"/>
      <c r="AG31" s="84"/>
      <c r="AH31" s="146"/>
      <c r="AI31" s="87"/>
      <c r="AJ31" s="69"/>
      <c r="AK31" s="69"/>
      <c r="AL31" s="69"/>
      <c r="AM31" s="70"/>
      <c r="AN31" s="89"/>
      <c r="AO31" s="12"/>
      <c r="AP31" s="13" t="s">
        <v>5</v>
      </c>
      <c r="AQ31" s="12"/>
      <c r="AR31" s="100"/>
      <c r="AS31" s="89"/>
      <c r="AT31" s="12"/>
      <c r="AU31" s="13" t="s">
        <v>5</v>
      </c>
      <c r="AV31" s="12"/>
      <c r="AW31" s="100"/>
      <c r="AX31" s="111"/>
      <c r="AY31" s="113"/>
      <c r="AZ31" s="115"/>
      <c r="BA31" s="117"/>
    </row>
    <row r="32" spans="1:53" ht="12" customHeight="1" x14ac:dyDescent="0.2">
      <c r="A32" s="1" t="e">
        <f t="shared" si="0"/>
        <v>#REF!</v>
      </c>
      <c r="B32" s="1" t="e">
        <f t="shared" si="1"/>
        <v>#REF!</v>
      </c>
      <c r="C32" s="80">
        <v>2</v>
      </c>
      <c r="D32" s="82" t="s">
        <v>32</v>
      </c>
      <c r="E32" s="6" t="str">
        <f>IF(J27="","",IF(J27="○","×","○"))</f>
        <v>×</v>
      </c>
      <c r="F32" s="14">
        <f>IF(M27="","",M27)</f>
        <v>7</v>
      </c>
      <c r="G32" s="15" t="s">
        <v>5</v>
      </c>
      <c r="H32" s="16">
        <f>IF(K27="","",K27)</f>
        <v>11</v>
      </c>
      <c r="I32" s="17"/>
      <c r="J32" s="62" t="str">
        <f>IF(J33="","",IF(J33&gt;N33,"○","×"))</f>
        <v/>
      </c>
      <c r="K32" s="63"/>
      <c r="L32" s="63"/>
      <c r="M32" s="63"/>
      <c r="N32" s="64"/>
      <c r="O32" s="40" t="str">
        <f>IF(O33="","",IF(O33="W","○",IF(O33="L","×",IF(O33&gt;S33,"○","×"))))</f>
        <v>○</v>
      </c>
      <c r="P32" s="41">
        <v>11</v>
      </c>
      <c r="Q32" s="42" t="s">
        <v>5</v>
      </c>
      <c r="R32" s="41">
        <v>8</v>
      </c>
      <c r="S32" s="43"/>
      <c r="T32" s="40" t="str">
        <f>IF(T33="","",IF(T33="W","○",IF(T33="L","×",IF(T33&gt;X33,"○","×"))))</f>
        <v>×</v>
      </c>
      <c r="U32" s="41">
        <v>11</v>
      </c>
      <c r="V32" s="42" t="s">
        <v>5</v>
      </c>
      <c r="W32" s="41">
        <v>8</v>
      </c>
      <c r="X32" s="48"/>
      <c r="Y32" s="110">
        <f>IF(D32="","",COUNTIF($E$32:$X$36,"○"))</f>
        <v>1</v>
      </c>
      <c r="Z32" s="112">
        <f>IF(D32="","",COUNTIF($E$32:$X$36,"×"))</f>
        <v>2</v>
      </c>
      <c r="AA32" s="114">
        <f>IF(D32="","",Y32*2+Z32)</f>
        <v>4</v>
      </c>
      <c r="AB32" s="116">
        <v>4</v>
      </c>
      <c r="AC32" s="1"/>
      <c r="AG32" s="130" t="s">
        <v>69</v>
      </c>
      <c r="AH32" s="82" t="s">
        <v>33</v>
      </c>
      <c r="AI32" s="6" t="str">
        <f>IF(AN27="","",IF(AN27="○","×","○"))</f>
        <v>×</v>
      </c>
      <c r="AJ32" s="14">
        <f>IF(AQ27="","",AQ27)</f>
        <v>5</v>
      </c>
      <c r="AK32" s="15" t="s">
        <v>5</v>
      </c>
      <c r="AL32" s="16">
        <f>IF(AO27="","",AO27)</f>
        <v>11</v>
      </c>
      <c r="AM32" s="17"/>
      <c r="AN32" s="62" t="str">
        <f>IF(AN33="","",IF(AN33&gt;AR33,"○","×"))</f>
        <v/>
      </c>
      <c r="AO32" s="63"/>
      <c r="AP32" s="63"/>
      <c r="AQ32" s="63"/>
      <c r="AR32" s="64"/>
      <c r="AS32" s="6" t="str">
        <f>IF(AS33="","",IF(AS33="W","○",IF(AS33="L","×",IF(AS33&gt;AW33,"○","×"))))</f>
        <v>○</v>
      </c>
      <c r="AT32" s="7">
        <v>5</v>
      </c>
      <c r="AU32" s="8" t="s">
        <v>5</v>
      </c>
      <c r="AV32" s="7">
        <v>11</v>
      </c>
      <c r="AW32" s="9"/>
      <c r="AX32" s="110">
        <f>IF(AH32="","",COUNTIF($AI$32:$AW$36,"○"))</f>
        <v>1</v>
      </c>
      <c r="AY32" s="112">
        <f>IF(AH32="","",COUNTIF($AI$32:$AW$36,"×"))</f>
        <v>1</v>
      </c>
      <c r="AZ32" s="114">
        <f>IF(AH32="","",AX32*2+AY32)</f>
        <v>3</v>
      </c>
      <c r="BA32" s="116">
        <v>3</v>
      </c>
    </row>
    <row r="33" spans="1:53" ht="12" customHeight="1" x14ac:dyDescent="0.2">
      <c r="A33" s="1" t="e">
        <f t="shared" si="0"/>
        <v>#REF!</v>
      </c>
      <c r="B33" s="1" t="e">
        <f t="shared" si="1"/>
        <v>#REF!</v>
      </c>
      <c r="C33" s="76"/>
      <c r="D33" s="79"/>
      <c r="E33" s="104">
        <f>IF(J28="W","L",IF(J28="L","W",IF(J28="","",N28)))</f>
        <v>0</v>
      </c>
      <c r="F33" s="18">
        <f>IF(M28="","",M28)</f>
        <v>7</v>
      </c>
      <c r="G33" s="11" t="s">
        <v>5</v>
      </c>
      <c r="H33" s="19">
        <f>IF(K28="","",K28)</f>
        <v>11</v>
      </c>
      <c r="I33" s="99">
        <f>IF(OR(E33="L",E33="W"),"",J28)</f>
        <v>3</v>
      </c>
      <c r="J33" s="65"/>
      <c r="K33" s="66"/>
      <c r="L33" s="66"/>
      <c r="M33" s="66"/>
      <c r="N33" s="67"/>
      <c r="O33" s="136">
        <f>IF(P32="","",IF(P32&gt;R32,1,0)+IF(P33&gt;R33,1,0)+IF(P34&gt;R34,1,0)+IF(P35&gt;R35,1,0)+IF(P36&gt;R36,1,0))</f>
        <v>3</v>
      </c>
      <c r="P33" s="44">
        <v>7</v>
      </c>
      <c r="Q33" s="45" t="s">
        <v>5</v>
      </c>
      <c r="R33" s="44">
        <v>11</v>
      </c>
      <c r="S33" s="138">
        <f>IF(OR(O33="L",O33="W"),"",IF(P32="","",IF(P32&lt;R32,1,0)+IF(P33&lt;R33,1,0)+IF(P34&lt;R34,1,0)+IF(P35&lt;R35,1,0)+IF(P36&lt;R36,1,0)))</f>
        <v>2</v>
      </c>
      <c r="T33" s="136">
        <f>IF(U32="","",IF(U32&gt;W32,1,0)+IF(U33&gt;W33,1,0)+IF(U34&gt;W34,1,0)+IF(U35&gt;W35,1,0)+IF(U36&gt;W36,1,0))</f>
        <v>2</v>
      </c>
      <c r="U33" s="44">
        <v>11</v>
      </c>
      <c r="V33" s="45" t="s">
        <v>5</v>
      </c>
      <c r="W33" s="44">
        <v>9</v>
      </c>
      <c r="X33" s="141">
        <f>IF(OR(T33="L",T33="W"),"",IF(U32="","",IF(U32&lt;W32,1,0)+IF(U33&lt;W33,1,0)+IF(U34&lt;W34,1,0)+IF(U35&lt;W35,1,0)+IF(U36&lt;W36,1,0)))</f>
        <v>3</v>
      </c>
      <c r="Y33" s="111"/>
      <c r="Z33" s="113"/>
      <c r="AA33" s="115"/>
      <c r="AB33" s="117"/>
      <c r="AC33" s="1"/>
      <c r="AG33" s="76"/>
      <c r="AH33" s="79"/>
      <c r="AI33" s="104">
        <f>IF(AN28="W","L",IF(AN28="L","W",IF(AN28="","",AR28)))</f>
        <v>1</v>
      </c>
      <c r="AJ33" s="18">
        <f>IF(AQ28="","",AQ28)</f>
        <v>5</v>
      </c>
      <c r="AK33" s="11" t="s">
        <v>5</v>
      </c>
      <c r="AL33" s="19">
        <f>IF(AO28="","",AO28)</f>
        <v>11</v>
      </c>
      <c r="AM33" s="99">
        <f>IF(OR(AI33="L",AI33="W"),"",AN28)</f>
        <v>3</v>
      </c>
      <c r="AN33" s="65"/>
      <c r="AO33" s="66"/>
      <c r="AP33" s="66"/>
      <c r="AQ33" s="66"/>
      <c r="AR33" s="67"/>
      <c r="AS33" s="88">
        <f>IF(AT32="","",IF(AT32&gt;AV32,1,0)+IF(AT33&gt;AV33,1,0)+IF(AT34&gt;AV34,1,0)+IF(AT35&gt;AV35,1,0)+IF(AT36&gt;AV36,1,0))</f>
        <v>3</v>
      </c>
      <c r="AT33" s="10">
        <v>11</v>
      </c>
      <c r="AU33" s="11" t="s">
        <v>5</v>
      </c>
      <c r="AV33" s="10">
        <v>6</v>
      </c>
      <c r="AW33" s="99">
        <f>IF(OR(AS33="L",AS33="W"),"",IF(AT32="","",IF(AT32&lt;AV32,1,0)+IF(AT33&lt;AV33,1,0)+IF(AT34&lt;AV34,1,0)+IF(AT35&lt;AV35,1,0)+IF(AT36&lt;AV36,1,0)))</f>
        <v>2</v>
      </c>
      <c r="AX33" s="111"/>
      <c r="AY33" s="113"/>
      <c r="AZ33" s="115"/>
      <c r="BA33" s="117"/>
    </row>
    <row r="34" spans="1:53" ht="12" customHeight="1" x14ac:dyDescent="0.2">
      <c r="A34" s="1" t="e">
        <f t="shared" si="0"/>
        <v>#REF!</v>
      </c>
      <c r="B34" s="1" t="e">
        <f t="shared" si="1"/>
        <v>#REF!</v>
      </c>
      <c r="C34" s="76"/>
      <c r="D34" s="79"/>
      <c r="E34" s="104"/>
      <c r="F34" s="18">
        <f>IF(M29="","",M29)</f>
        <v>5</v>
      </c>
      <c r="G34" s="11" t="s">
        <v>5</v>
      </c>
      <c r="H34" s="19">
        <f>IF(K29="","",K29)</f>
        <v>11</v>
      </c>
      <c r="I34" s="99"/>
      <c r="J34" s="65"/>
      <c r="K34" s="66"/>
      <c r="L34" s="66"/>
      <c r="M34" s="66"/>
      <c r="N34" s="67"/>
      <c r="O34" s="136"/>
      <c r="P34" s="44">
        <v>11</v>
      </c>
      <c r="Q34" s="45" t="s">
        <v>5</v>
      </c>
      <c r="R34" s="44">
        <v>4</v>
      </c>
      <c r="S34" s="138"/>
      <c r="T34" s="136"/>
      <c r="U34" s="44">
        <v>6</v>
      </c>
      <c r="V34" s="45" t="s">
        <v>5</v>
      </c>
      <c r="W34" s="44">
        <v>11</v>
      </c>
      <c r="X34" s="141"/>
      <c r="Y34" s="111"/>
      <c r="Z34" s="113"/>
      <c r="AA34" s="115"/>
      <c r="AB34" s="117"/>
      <c r="AC34" s="1"/>
      <c r="AG34" s="76"/>
      <c r="AH34" s="79"/>
      <c r="AI34" s="104"/>
      <c r="AJ34" s="18">
        <f>IF(AQ29="","",AQ29)</f>
        <v>11</v>
      </c>
      <c r="AK34" s="11" t="s">
        <v>5</v>
      </c>
      <c r="AL34" s="19">
        <f>IF(AO29="","",AO29)</f>
        <v>7</v>
      </c>
      <c r="AM34" s="99"/>
      <c r="AN34" s="65"/>
      <c r="AO34" s="66"/>
      <c r="AP34" s="66"/>
      <c r="AQ34" s="66"/>
      <c r="AR34" s="67"/>
      <c r="AS34" s="88"/>
      <c r="AT34" s="10">
        <v>11</v>
      </c>
      <c r="AU34" s="11" t="s">
        <v>5</v>
      </c>
      <c r="AV34" s="10">
        <v>9</v>
      </c>
      <c r="AW34" s="99"/>
      <c r="AX34" s="111"/>
      <c r="AY34" s="113"/>
      <c r="AZ34" s="115"/>
      <c r="BA34" s="117"/>
    </row>
    <row r="35" spans="1:53" ht="12" customHeight="1" x14ac:dyDescent="0.2">
      <c r="A35" s="1" t="e">
        <f t="shared" si="0"/>
        <v>#REF!</v>
      </c>
      <c r="B35" s="1" t="e">
        <f t="shared" si="1"/>
        <v>#REF!</v>
      </c>
      <c r="C35" s="76"/>
      <c r="D35" s="73" t="s">
        <v>11</v>
      </c>
      <c r="E35" s="104"/>
      <c r="F35" s="18" t="str">
        <f>IF(M30="","",M30)</f>
        <v/>
      </c>
      <c r="G35" s="11" t="s">
        <v>5</v>
      </c>
      <c r="H35" s="19" t="str">
        <f>IF(K30="","",K30)</f>
        <v/>
      </c>
      <c r="I35" s="99"/>
      <c r="J35" s="65"/>
      <c r="K35" s="66"/>
      <c r="L35" s="66"/>
      <c r="M35" s="66"/>
      <c r="N35" s="67"/>
      <c r="O35" s="136"/>
      <c r="P35" s="44">
        <v>6</v>
      </c>
      <c r="Q35" s="45" t="s">
        <v>5</v>
      </c>
      <c r="R35" s="44">
        <v>11</v>
      </c>
      <c r="S35" s="138"/>
      <c r="T35" s="136"/>
      <c r="U35" s="44">
        <v>10</v>
      </c>
      <c r="V35" s="45" t="s">
        <v>5</v>
      </c>
      <c r="W35" s="44">
        <v>12</v>
      </c>
      <c r="X35" s="141"/>
      <c r="Y35" s="111"/>
      <c r="Z35" s="113"/>
      <c r="AA35" s="115"/>
      <c r="AB35" s="117"/>
      <c r="AC35" s="1"/>
      <c r="AG35" s="76"/>
      <c r="AH35" s="73" t="s">
        <v>16</v>
      </c>
      <c r="AI35" s="104"/>
      <c r="AJ35" s="18">
        <f>IF(AQ30="","",AQ30)</f>
        <v>7</v>
      </c>
      <c r="AK35" s="11" t="s">
        <v>5</v>
      </c>
      <c r="AL35" s="19">
        <f>IF(AO30="","",AO30)</f>
        <v>11</v>
      </c>
      <c r="AM35" s="99"/>
      <c r="AN35" s="65"/>
      <c r="AO35" s="66"/>
      <c r="AP35" s="66"/>
      <c r="AQ35" s="66"/>
      <c r="AR35" s="67"/>
      <c r="AS35" s="88"/>
      <c r="AT35" s="10">
        <v>6</v>
      </c>
      <c r="AU35" s="11" t="s">
        <v>5</v>
      </c>
      <c r="AV35" s="10">
        <v>11</v>
      </c>
      <c r="AW35" s="99"/>
      <c r="AX35" s="111"/>
      <c r="AY35" s="113"/>
      <c r="AZ35" s="115"/>
      <c r="BA35" s="117"/>
    </row>
    <row r="36" spans="1:53" ht="12" customHeight="1" x14ac:dyDescent="0.2">
      <c r="A36" s="1" t="e">
        <f t="shared" si="0"/>
        <v>#REF!</v>
      </c>
      <c r="B36" s="1" t="e">
        <f t="shared" si="1"/>
        <v>#REF!</v>
      </c>
      <c r="C36" s="81"/>
      <c r="D36" s="74"/>
      <c r="E36" s="105"/>
      <c r="F36" s="20" t="str">
        <f>IF(M31="","",M31)</f>
        <v/>
      </c>
      <c r="G36" s="13" t="s">
        <v>5</v>
      </c>
      <c r="H36" s="21" t="str">
        <f>IF(K31="","",K31)</f>
        <v/>
      </c>
      <c r="I36" s="100"/>
      <c r="J36" s="68"/>
      <c r="K36" s="69"/>
      <c r="L36" s="69"/>
      <c r="M36" s="69"/>
      <c r="N36" s="70"/>
      <c r="O36" s="140"/>
      <c r="P36" s="46">
        <v>12</v>
      </c>
      <c r="Q36" s="47" t="s">
        <v>5</v>
      </c>
      <c r="R36" s="46">
        <v>10</v>
      </c>
      <c r="S36" s="143"/>
      <c r="T36" s="140"/>
      <c r="U36" s="46">
        <v>8</v>
      </c>
      <c r="V36" s="47" t="s">
        <v>5</v>
      </c>
      <c r="W36" s="46">
        <v>11</v>
      </c>
      <c r="X36" s="142"/>
      <c r="Y36" s="111"/>
      <c r="Z36" s="113"/>
      <c r="AA36" s="115"/>
      <c r="AB36" s="117"/>
      <c r="AC36" s="1"/>
      <c r="AG36" s="81"/>
      <c r="AH36" s="74"/>
      <c r="AI36" s="105"/>
      <c r="AJ36" s="20" t="str">
        <f>IF(AQ31="","",AQ31)</f>
        <v/>
      </c>
      <c r="AK36" s="13" t="s">
        <v>5</v>
      </c>
      <c r="AL36" s="21" t="str">
        <f>IF(AO31="","",AO31)</f>
        <v/>
      </c>
      <c r="AM36" s="100"/>
      <c r="AN36" s="68"/>
      <c r="AO36" s="69"/>
      <c r="AP36" s="69"/>
      <c r="AQ36" s="69"/>
      <c r="AR36" s="70"/>
      <c r="AS36" s="89"/>
      <c r="AT36" s="12">
        <v>14</v>
      </c>
      <c r="AU36" s="13" t="s">
        <v>5</v>
      </c>
      <c r="AV36" s="12">
        <v>12</v>
      </c>
      <c r="AW36" s="100"/>
      <c r="AX36" s="111"/>
      <c r="AY36" s="113"/>
      <c r="AZ36" s="115"/>
      <c r="BA36" s="117"/>
    </row>
    <row r="37" spans="1:53" ht="12" customHeight="1" x14ac:dyDescent="0.2">
      <c r="A37" s="1" t="e">
        <f t="shared" si="0"/>
        <v>#REF!</v>
      </c>
      <c r="B37" s="1" t="e">
        <f t="shared" si="1"/>
        <v>#REF!</v>
      </c>
      <c r="C37" s="75">
        <v>3</v>
      </c>
      <c r="D37" s="78" t="s">
        <v>33</v>
      </c>
      <c r="E37" s="6" t="str">
        <f>IF(O27="","",IF(O27="○","×","○"))</f>
        <v>×</v>
      </c>
      <c r="F37" s="14">
        <f>IF(R27="","",R27)</f>
        <v>12</v>
      </c>
      <c r="G37" s="15" t="s">
        <v>5</v>
      </c>
      <c r="H37" s="16">
        <f>IF(P27="","",P27)</f>
        <v>10</v>
      </c>
      <c r="I37" s="22"/>
      <c r="J37" s="40" t="str">
        <f>IF(O32="","",IF(O32="○","×","○"))</f>
        <v>×</v>
      </c>
      <c r="K37" s="49">
        <f>IF(R32="","",R32)</f>
        <v>8</v>
      </c>
      <c r="L37" s="50" t="s">
        <v>5</v>
      </c>
      <c r="M37" s="51">
        <f>IF(P32="","",P32)</f>
        <v>11</v>
      </c>
      <c r="N37" s="52"/>
      <c r="O37" s="62" t="str">
        <f>IF(O38="","",IF(O38&gt;S38,"○","×"))</f>
        <v/>
      </c>
      <c r="P37" s="63"/>
      <c r="Q37" s="63"/>
      <c r="R37" s="63"/>
      <c r="S37" s="64"/>
      <c r="T37" s="40" t="str">
        <f>IF(T38="","",IF(T38="W","○",IF(T38="L","×",IF(T38&gt;X38,"○","×"))))</f>
        <v>○</v>
      </c>
      <c r="U37" s="41">
        <v>11</v>
      </c>
      <c r="V37" s="42" t="s">
        <v>5</v>
      </c>
      <c r="W37" s="41">
        <v>9</v>
      </c>
      <c r="X37" s="48"/>
      <c r="Y37" s="110">
        <f>IF(D37="","",COUNTIF($E$37:$X$41,"○"))</f>
        <v>1</v>
      </c>
      <c r="Z37" s="112">
        <f>IF(D37="","",COUNTIF($E$37:$X$41,"×"))</f>
        <v>2</v>
      </c>
      <c r="AA37" s="114">
        <f>IF(D37="","",Y37*2+Z37)</f>
        <v>4</v>
      </c>
      <c r="AB37" s="116">
        <f>IF(D37="","",RANK(AA37,$AA$27:$AA$46))</f>
        <v>2</v>
      </c>
      <c r="AC37" s="1"/>
      <c r="AG37" s="131" t="s">
        <v>71</v>
      </c>
      <c r="AH37" s="78" t="s">
        <v>36</v>
      </c>
      <c r="AI37" s="6" t="str">
        <f>IF(AS27="","",IF(AS27="○","×","○"))</f>
        <v>○</v>
      </c>
      <c r="AJ37" s="14">
        <f>IF(AV27="","",AV27)</f>
        <v>11</v>
      </c>
      <c r="AK37" s="15" t="s">
        <v>5</v>
      </c>
      <c r="AL37" s="16">
        <f>IF(AT27="","",AT27)</f>
        <v>9</v>
      </c>
      <c r="AM37" s="22"/>
      <c r="AN37" s="6" t="str">
        <f>IF(AS32="","",IF(AS32="○","×","○"))</f>
        <v>×</v>
      </c>
      <c r="AO37" s="14">
        <f>IF(AV32="","",AV32)</f>
        <v>11</v>
      </c>
      <c r="AP37" s="15" t="s">
        <v>5</v>
      </c>
      <c r="AQ37" s="16">
        <f>IF(AT32="","",AT32)</f>
        <v>5</v>
      </c>
      <c r="AR37" s="22"/>
      <c r="AS37" s="62" t="str">
        <f>IF(AS38="","",IF(AS38&gt;AW38,"○","×"))</f>
        <v/>
      </c>
      <c r="AT37" s="63"/>
      <c r="AU37" s="63"/>
      <c r="AV37" s="63"/>
      <c r="AW37" s="64"/>
      <c r="AX37" s="110">
        <f>IF(AH37="","",COUNTIF($AI$37:$AW$41,"○"))</f>
        <v>1</v>
      </c>
      <c r="AY37" s="112">
        <f>IF(AH37="","",COUNTIF($AI$37:$AW$41,"×"))</f>
        <v>1</v>
      </c>
      <c r="AZ37" s="114">
        <f>IF(AH37="","",AX37*2+AY37)</f>
        <v>3</v>
      </c>
      <c r="BA37" s="116">
        <f>IF(AH37="","",RANK(AZ37,$AZ$27:$AZ$41))</f>
        <v>1</v>
      </c>
    </row>
    <row r="38" spans="1:53" ht="12" customHeight="1" x14ac:dyDescent="0.2">
      <c r="A38" s="1" t="e">
        <f t="shared" si="0"/>
        <v>#REF!</v>
      </c>
      <c r="B38" s="1" t="e">
        <f t="shared" si="1"/>
        <v>#REF!</v>
      </c>
      <c r="C38" s="76"/>
      <c r="D38" s="79"/>
      <c r="E38" s="104">
        <f>IF(O28="W","L",IF(O28="L","W",IF(O28="","",S28)))</f>
        <v>1</v>
      </c>
      <c r="F38" s="18">
        <f>IF(R28="","",R28)</f>
        <v>8</v>
      </c>
      <c r="G38" s="11" t="s">
        <v>5</v>
      </c>
      <c r="H38" s="19">
        <f>IF(P28="","",P28)</f>
        <v>11</v>
      </c>
      <c r="I38" s="99">
        <f>IF(OR(E38="L",E38="W"),"",O28)</f>
        <v>3</v>
      </c>
      <c r="J38" s="136">
        <f>IF(O33="W","L",IF(O33="L","W",IF(O33="","",S33)))</f>
        <v>2</v>
      </c>
      <c r="K38" s="53">
        <f>IF(R33="","",R33)</f>
        <v>11</v>
      </c>
      <c r="L38" s="45" t="s">
        <v>5</v>
      </c>
      <c r="M38" s="54">
        <f>IF(P33="","",P33)</f>
        <v>7</v>
      </c>
      <c r="N38" s="138">
        <f>IF(OR(J38="L",J38="W"),"",O33)</f>
        <v>3</v>
      </c>
      <c r="O38" s="65"/>
      <c r="P38" s="66"/>
      <c r="Q38" s="66"/>
      <c r="R38" s="66"/>
      <c r="S38" s="67"/>
      <c r="T38" s="136">
        <f>IF(U37="","",IF(U37&gt;W37,1,0)+IF(U38&gt;W38,1,0)+IF(U39&gt;W39,1,0)+IF(U40&gt;W40,1,0)+IF(U41&gt;W41,1,0))</f>
        <v>3</v>
      </c>
      <c r="U38" s="44">
        <v>8</v>
      </c>
      <c r="V38" s="45" t="s">
        <v>5</v>
      </c>
      <c r="W38" s="44">
        <v>11</v>
      </c>
      <c r="X38" s="141">
        <f>IF(OR(T38="L",T38="W"),"",IF(U37="","",IF(U37&lt;W37,1,0)+IF(U38&lt;W38,1,0)+IF(U39&lt;W39,1,0)+IF(U40&lt;W40,1,0)+IF(U41&lt;W41,1,0)))</f>
        <v>2</v>
      </c>
      <c r="Y38" s="111"/>
      <c r="Z38" s="113"/>
      <c r="AA38" s="115"/>
      <c r="AB38" s="117"/>
      <c r="AC38" s="1"/>
      <c r="AG38" s="76"/>
      <c r="AH38" s="79"/>
      <c r="AI38" s="104">
        <f>IF(AS28="W","L",IF(AS28="L","W",IF(AS28="","",AW28)))</f>
        <v>3</v>
      </c>
      <c r="AJ38" s="18">
        <f>IF(AV28="","",AV28)</f>
        <v>11</v>
      </c>
      <c r="AK38" s="11" t="s">
        <v>5</v>
      </c>
      <c r="AL38" s="19">
        <f>IF(AT28="","",AT28)</f>
        <v>4</v>
      </c>
      <c r="AM38" s="99">
        <f>IF(OR(AI38="L",AI38="W"),"",AS28)</f>
        <v>1</v>
      </c>
      <c r="AN38" s="88">
        <f>IF(AS33="W","L",IF(AS33="L","W",IF(AS33="","",AW33)))</f>
        <v>2</v>
      </c>
      <c r="AO38" s="18">
        <f>IF(AV33="","",AV33)</f>
        <v>6</v>
      </c>
      <c r="AP38" s="11" t="s">
        <v>5</v>
      </c>
      <c r="AQ38" s="19">
        <f>IF(AT33="","",AT33)</f>
        <v>11</v>
      </c>
      <c r="AR38" s="99">
        <f>IF(OR(AN38="L",AN38="W"),"",AS33)</f>
        <v>3</v>
      </c>
      <c r="AS38" s="65"/>
      <c r="AT38" s="66"/>
      <c r="AU38" s="66"/>
      <c r="AV38" s="66"/>
      <c r="AW38" s="67"/>
      <c r="AX38" s="111"/>
      <c r="AY38" s="113"/>
      <c r="AZ38" s="115"/>
      <c r="BA38" s="117"/>
    </row>
    <row r="39" spans="1:53" ht="12" customHeight="1" x14ac:dyDescent="0.2">
      <c r="A39" s="1" t="e">
        <f t="shared" si="0"/>
        <v>#REF!</v>
      </c>
      <c r="B39" s="1" t="e">
        <f t="shared" si="1"/>
        <v>#REF!</v>
      </c>
      <c r="C39" s="76"/>
      <c r="D39" s="79"/>
      <c r="E39" s="104"/>
      <c r="F39" s="18">
        <f>IF(R29="","",R29)</f>
        <v>7</v>
      </c>
      <c r="G39" s="11" t="s">
        <v>5</v>
      </c>
      <c r="H39" s="19">
        <f>IF(P29="","",P29)</f>
        <v>11</v>
      </c>
      <c r="I39" s="99"/>
      <c r="J39" s="136"/>
      <c r="K39" s="53">
        <f>IF(R34="","",R34)</f>
        <v>4</v>
      </c>
      <c r="L39" s="45" t="s">
        <v>5</v>
      </c>
      <c r="M39" s="54">
        <f>IF(P34="","",P34)</f>
        <v>11</v>
      </c>
      <c r="N39" s="138"/>
      <c r="O39" s="65"/>
      <c r="P39" s="66"/>
      <c r="Q39" s="66"/>
      <c r="R39" s="66"/>
      <c r="S39" s="67"/>
      <c r="T39" s="136"/>
      <c r="U39" s="44">
        <v>9</v>
      </c>
      <c r="V39" s="45" t="s">
        <v>5</v>
      </c>
      <c r="W39" s="44">
        <v>11</v>
      </c>
      <c r="X39" s="141"/>
      <c r="Y39" s="111"/>
      <c r="Z39" s="113"/>
      <c r="AA39" s="115"/>
      <c r="AB39" s="117"/>
      <c r="AC39" s="1"/>
      <c r="AG39" s="76"/>
      <c r="AH39" s="79"/>
      <c r="AI39" s="104"/>
      <c r="AJ39" s="18">
        <f>IF(AV29="","",AV29)</f>
        <v>7</v>
      </c>
      <c r="AK39" s="11" t="s">
        <v>5</v>
      </c>
      <c r="AL39" s="19">
        <f>IF(AT29="","",AT29)</f>
        <v>11</v>
      </c>
      <c r="AM39" s="99"/>
      <c r="AN39" s="88"/>
      <c r="AO39" s="18">
        <f>IF(AV34="","",AV34)</f>
        <v>9</v>
      </c>
      <c r="AP39" s="11" t="s">
        <v>5</v>
      </c>
      <c r="AQ39" s="19">
        <f>IF(AT34="","",AT34)</f>
        <v>11</v>
      </c>
      <c r="AR39" s="99"/>
      <c r="AS39" s="65"/>
      <c r="AT39" s="66"/>
      <c r="AU39" s="66"/>
      <c r="AV39" s="66"/>
      <c r="AW39" s="67"/>
      <c r="AX39" s="111"/>
      <c r="AY39" s="113"/>
      <c r="AZ39" s="115"/>
      <c r="BA39" s="117"/>
    </row>
    <row r="40" spans="1:53" ht="12" customHeight="1" x14ac:dyDescent="0.2">
      <c r="A40" s="1" t="e">
        <f t="shared" si="0"/>
        <v>#REF!</v>
      </c>
      <c r="B40" s="1" t="e">
        <f t="shared" si="1"/>
        <v>#REF!</v>
      </c>
      <c r="C40" s="76"/>
      <c r="D40" s="73" t="s">
        <v>16</v>
      </c>
      <c r="E40" s="104"/>
      <c r="F40" s="18">
        <f>IF(R30="","",R30)</f>
        <v>7</v>
      </c>
      <c r="G40" s="11" t="s">
        <v>5</v>
      </c>
      <c r="H40" s="19">
        <f>IF(P30="","",P30)</f>
        <v>11</v>
      </c>
      <c r="I40" s="99"/>
      <c r="J40" s="136"/>
      <c r="K40" s="53">
        <f>IF(R35="","",R35)</f>
        <v>11</v>
      </c>
      <c r="L40" s="45" t="s">
        <v>5</v>
      </c>
      <c r="M40" s="54">
        <f>IF(P35="","",P35)</f>
        <v>6</v>
      </c>
      <c r="N40" s="138"/>
      <c r="O40" s="65"/>
      <c r="P40" s="66"/>
      <c r="Q40" s="66"/>
      <c r="R40" s="66"/>
      <c r="S40" s="67"/>
      <c r="T40" s="136"/>
      <c r="U40" s="44">
        <v>11</v>
      </c>
      <c r="V40" s="45" t="s">
        <v>5</v>
      </c>
      <c r="W40" s="44">
        <v>7</v>
      </c>
      <c r="X40" s="141"/>
      <c r="Y40" s="111"/>
      <c r="Z40" s="113"/>
      <c r="AA40" s="115"/>
      <c r="AB40" s="117"/>
      <c r="AC40" s="1"/>
      <c r="AG40" s="76"/>
      <c r="AH40" s="73" t="s">
        <v>37</v>
      </c>
      <c r="AI40" s="104"/>
      <c r="AJ40" s="18">
        <f>IF(AV30="","",AV30)</f>
        <v>11</v>
      </c>
      <c r="AK40" s="11" t="s">
        <v>5</v>
      </c>
      <c r="AL40" s="19">
        <f>IF(AT30="","",AT30)</f>
        <v>4</v>
      </c>
      <c r="AM40" s="99"/>
      <c r="AN40" s="88"/>
      <c r="AO40" s="18">
        <f>IF(AV35="","",AV35)</f>
        <v>11</v>
      </c>
      <c r="AP40" s="11" t="s">
        <v>5</v>
      </c>
      <c r="AQ40" s="19">
        <f>IF(AT35="","",AT35)</f>
        <v>6</v>
      </c>
      <c r="AR40" s="99"/>
      <c r="AS40" s="65"/>
      <c r="AT40" s="66"/>
      <c r="AU40" s="66"/>
      <c r="AV40" s="66"/>
      <c r="AW40" s="67"/>
      <c r="AX40" s="111"/>
      <c r="AY40" s="113"/>
      <c r="AZ40" s="115"/>
      <c r="BA40" s="117"/>
    </row>
    <row r="41" spans="1:53" ht="12" customHeight="1" thickBot="1" x14ac:dyDescent="0.25">
      <c r="C41" s="81"/>
      <c r="D41" s="74"/>
      <c r="E41" s="105"/>
      <c r="F41" s="20" t="str">
        <f>IF(R31="","",R31)</f>
        <v/>
      </c>
      <c r="G41" s="13" t="s">
        <v>5</v>
      </c>
      <c r="H41" s="21" t="str">
        <f>IF(P31="","",P31)</f>
        <v/>
      </c>
      <c r="I41" s="100"/>
      <c r="J41" s="140"/>
      <c r="K41" s="58">
        <f>IF(R36="","",R36)</f>
        <v>10</v>
      </c>
      <c r="L41" s="47" t="s">
        <v>5</v>
      </c>
      <c r="M41" s="59">
        <f>IF(P36="","",P36)</f>
        <v>12</v>
      </c>
      <c r="N41" s="143"/>
      <c r="O41" s="68"/>
      <c r="P41" s="69"/>
      <c r="Q41" s="69"/>
      <c r="R41" s="69"/>
      <c r="S41" s="70"/>
      <c r="T41" s="140"/>
      <c r="U41" s="46">
        <v>11</v>
      </c>
      <c r="V41" s="47" t="s">
        <v>5</v>
      </c>
      <c r="W41" s="46">
        <v>7</v>
      </c>
      <c r="X41" s="142"/>
      <c r="Y41" s="111"/>
      <c r="Z41" s="113"/>
      <c r="AA41" s="115"/>
      <c r="AB41" s="117"/>
      <c r="AG41" s="77"/>
      <c r="AH41" s="94"/>
      <c r="AI41" s="125"/>
      <c r="AJ41" s="23" t="str">
        <f>IF(AV31="","",AV31)</f>
        <v/>
      </c>
      <c r="AK41" s="24" t="s">
        <v>5</v>
      </c>
      <c r="AL41" s="25" t="str">
        <f>IF(AT31="","",AT31)</f>
        <v/>
      </c>
      <c r="AM41" s="126"/>
      <c r="AN41" s="127"/>
      <c r="AO41" s="23">
        <f>IF(AV36="","",AV36)</f>
        <v>12</v>
      </c>
      <c r="AP41" s="24" t="s">
        <v>5</v>
      </c>
      <c r="AQ41" s="25">
        <f>IF(AT36="","",AT36)</f>
        <v>14</v>
      </c>
      <c r="AR41" s="126"/>
      <c r="AS41" s="122"/>
      <c r="AT41" s="123"/>
      <c r="AU41" s="123"/>
      <c r="AV41" s="123"/>
      <c r="AW41" s="124"/>
      <c r="AX41" s="118"/>
      <c r="AY41" s="119"/>
      <c r="AZ41" s="120"/>
      <c r="BA41" s="121"/>
    </row>
    <row r="42" spans="1:53" ht="12" customHeight="1" x14ac:dyDescent="0.2">
      <c r="C42" s="80">
        <v>4</v>
      </c>
      <c r="D42" s="82" t="s">
        <v>34</v>
      </c>
      <c r="E42" s="6" t="str">
        <f>IF(T27="","",IF(T27="○","×","○"))</f>
        <v>×</v>
      </c>
      <c r="F42" s="14">
        <f>IF(W27="","",W27)</f>
        <v>11</v>
      </c>
      <c r="G42" s="15" t="s">
        <v>5</v>
      </c>
      <c r="H42" s="16">
        <f>IF(U27="","",U27)</f>
        <v>4</v>
      </c>
      <c r="I42" s="22"/>
      <c r="J42" s="40" t="str">
        <f>IF(T32="","",IF(T32="○","×","○"))</f>
        <v>○</v>
      </c>
      <c r="K42" s="49">
        <f>IF(W32="","",W32)</f>
        <v>8</v>
      </c>
      <c r="L42" s="50" t="s">
        <v>5</v>
      </c>
      <c r="M42" s="51">
        <f>IF(U32="","",U32)</f>
        <v>11</v>
      </c>
      <c r="N42" s="52"/>
      <c r="O42" s="40" t="str">
        <f>IF(T37="","",IF(T37="○","×","○"))</f>
        <v>×</v>
      </c>
      <c r="P42" s="49">
        <f>IF(W37="","",W37)</f>
        <v>9</v>
      </c>
      <c r="Q42" s="50" t="s">
        <v>5</v>
      </c>
      <c r="R42" s="51">
        <f>IF(U37="","",U37)</f>
        <v>11</v>
      </c>
      <c r="S42" s="52"/>
      <c r="T42" s="62" t="str">
        <f>IF(T43="","",IF(T43&gt;X43,"○","×"))</f>
        <v/>
      </c>
      <c r="U42" s="63"/>
      <c r="V42" s="63"/>
      <c r="W42" s="63"/>
      <c r="X42" s="63"/>
      <c r="Y42" s="110">
        <f>IF(D42="","",COUNTIF($E$42:$X$46,"○"))</f>
        <v>1</v>
      </c>
      <c r="Z42" s="112">
        <f>IF(D42="","",COUNTIF($E$42:$X$46,"×"))</f>
        <v>2</v>
      </c>
      <c r="AA42" s="114">
        <f>IF(D42="","",Y42*2+Z42)</f>
        <v>4</v>
      </c>
      <c r="AB42" s="116">
        <v>3</v>
      </c>
    </row>
    <row r="43" spans="1:53" ht="12" customHeight="1" x14ac:dyDescent="0.2">
      <c r="C43" s="76"/>
      <c r="D43" s="79"/>
      <c r="E43" s="104">
        <f>IF(T28="W","L",IF(T28="L","W",IF(T28="","",X28)))</f>
        <v>2</v>
      </c>
      <c r="F43" s="18">
        <f>IF(W28="","",W28)</f>
        <v>3</v>
      </c>
      <c r="G43" s="11" t="s">
        <v>5</v>
      </c>
      <c r="H43" s="19">
        <f>IF(U28="","",U28)</f>
        <v>11</v>
      </c>
      <c r="I43" s="99">
        <f>IF(OR(E43="L",E43="W"),"",T28)</f>
        <v>3</v>
      </c>
      <c r="J43" s="136">
        <f>IF(T33="W","L",IF(T33="L","W",IF(T33="","",X33)))</f>
        <v>3</v>
      </c>
      <c r="K43" s="53">
        <f>IF(W33="","",W33)</f>
        <v>9</v>
      </c>
      <c r="L43" s="45" t="s">
        <v>5</v>
      </c>
      <c r="M43" s="54">
        <f>IF(U33="","",U33)</f>
        <v>11</v>
      </c>
      <c r="N43" s="138">
        <f>IF(OR(J43="L",J43="W"),"",T33)</f>
        <v>2</v>
      </c>
      <c r="O43" s="136">
        <f>IF(T38="W","L",IF(T38="L","W",IF(T38="","",X38)))</f>
        <v>2</v>
      </c>
      <c r="P43" s="53">
        <f>IF(W38="","",W38)</f>
        <v>11</v>
      </c>
      <c r="Q43" s="45" t="s">
        <v>5</v>
      </c>
      <c r="R43" s="54">
        <f>IF(U38="","",U38)</f>
        <v>8</v>
      </c>
      <c r="S43" s="138">
        <f>IF(OR(O43="L",O43="W"),"",T38)</f>
        <v>3</v>
      </c>
      <c r="T43" s="65"/>
      <c r="U43" s="66"/>
      <c r="V43" s="66"/>
      <c r="W43" s="66"/>
      <c r="X43" s="66"/>
      <c r="Y43" s="111"/>
      <c r="Z43" s="113"/>
      <c r="AA43" s="115"/>
      <c r="AB43" s="117"/>
    </row>
    <row r="44" spans="1:53" ht="12" customHeight="1" x14ac:dyDescent="0.2">
      <c r="C44" s="76"/>
      <c r="D44" s="79"/>
      <c r="E44" s="104"/>
      <c r="F44" s="18">
        <f>IF(W29="","",W29)</f>
        <v>11</v>
      </c>
      <c r="G44" s="11" t="s">
        <v>5</v>
      </c>
      <c r="H44" s="19">
        <f>IF(U29="","",U29)</f>
        <v>9</v>
      </c>
      <c r="I44" s="99"/>
      <c r="J44" s="136"/>
      <c r="K44" s="53">
        <f>IF(W34="","",W34)</f>
        <v>11</v>
      </c>
      <c r="L44" s="45" t="s">
        <v>5</v>
      </c>
      <c r="M44" s="54">
        <f>IF(U34="","",U34)</f>
        <v>6</v>
      </c>
      <c r="N44" s="138"/>
      <c r="O44" s="136"/>
      <c r="P44" s="53">
        <f>IF(W39="","",W39)</f>
        <v>11</v>
      </c>
      <c r="Q44" s="45" t="s">
        <v>5</v>
      </c>
      <c r="R44" s="54">
        <f>IF(U39="","",U39)</f>
        <v>9</v>
      </c>
      <c r="S44" s="138"/>
      <c r="T44" s="65"/>
      <c r="U44" s="66"/>
      <c r="V44" s="66"/>
      <c r="W44" s="66"/>
      <c r="X44" s="66"/>
      <c r="Y44" s="111"/>
      <c r="Z44" s="113"/>
      <c r="AA44" s="115"/>
      <c r="AB44" s="117"/>
      <c r="AG44" s="154" t="s">
        <v>47</v>
      </c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</row>
    <row r="45" spans="1:53" ht="12" customHeight="1" x14ac:dyDescent="0.2">
      <c r="C45" s="76"/>
      <c r="D45" s="73" t="s">
        <v>22</v>
      </c>
      <c r="E45" s="104"/>
      <c r="F45" s="18">
        <f>IF(W30="","",W30)</f>
        <v>6</v>
      </c>
      <c r="G45" s="11" t="s">
        <v>5</v>
      </c>
      <c r="H45" s="19">
        <f>IF(U30="","",U30)</f>
        <v>11</v>
      </c>
      <c r="I45" s="99"/>
      <c r="J45" s="136"/>
      <c r="K45" s="53">
        <f>IF(W35="","",W35)</f>
        <v>12</v>
      </c>
      <c r="L45" s="45" t="s">
        <v>5</v>
      </c>
      <c r="M45" s="54">
        <f>IF(U35="","",U35)</f>
        <v>10</v>
      </c>
      <c r="N45" s="138"/>
      <c r="O45" s="136"/>
      <c r="P45" s="53">
        <f>IF(W40="","",W40)</f>
        <v>7</v>
      </c>
      <c r="Q45" s="45" t="s">
        <v>5</v>
      </c>
      <c r="R45" s="54">
        <f>IF(U40="","",U40)</f>
        <v>11</v>
      </c>
      <c r="S45" s="138"/>
      <c r="T45" s="65"/>
      <c r="U45" s="66"/>
      <c r="V45" s="66"/>
      <c r="W45" s="66"/>
      <c r="X45" s="66"/>
      <c r="Y45" s="111"/>
      <c r="Z45" s="113"/>
      <c r="AA45" s="115"/>
      <c r="AB45" s="117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</row>
    <row r="46" spans="1:53" ht="12" customHeight="1" thickBot="1" x14ac:dyDescent="0.25">
      <c r="C46" s="77"/>
      <c r="D46" s="94"/>
      <c r="E46" s="125"/>
      <c r="F46" s="23">
        <f>IF(W31="","",W31)</f>
        <v>9</v>
      </c>
      <c r="G46" s="24" t="s">
        <v>5</v>
      </c>
      <c r="H46" s="25">
        <f>IF(U31="","",U31)</f>
        <v>11</v>
      </c>
      <c r="I46" s="126"/>
      <c r="J46" s="137"/>
      <c r="K46" s="55">
        <f>IF(W36="","",W36)</f>
        <v>11</v>
      </c>
      <c r="L46" s="56" t="s">
        <v>5</v>
      </c>
      <c r="M46" s="57">
        <f>IF(U36="","",U36)</f>
        <v>8</v>
      </c>
      <c r="N46" s="139"/>
      <c r="O46" s="137"/>
      <c r="P46" s="55">
        <f>IF(W41="","",W41)</f>
        <v>7</v>
      </c>
      <c r="Q46" s="56" t="s">
        <v>5</v>
      </c>
      <c r="R46" s="57">
        <f>IF(U41="","",U41)</f>
        <v>11</v>
      </c>
      <c r="S46" s="139"/>
      <c r="T46" s="122"/>
      <c r="U46" s="123"/>
      <c r="V46" s="123"/>
      <c r="W46" s="123"/>
      <c r="X46" s="123"/>
      <c r="Y46" s="118"/>
      <c r="Z46" s="119"/>
      <c r="AA46" s="120"/>
      <c r="AB46" s="121"/>
      <c r="AG46" s="155" t="s">
        <v>48</v>
      </c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</row>
    <row r="47" spans="1:53" ht="15.6" customHeight="1" x14ac:dyDescent="0.2"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</row>
    <row r="48" spans="1:53" ht="15.6" customHeight="1" thickBot="1" x14ac:dyDescent="0.25">
      <c r="AG48" s="154" t="s">
        <v>50</v>
      </c>
      <c r="AH48" s="154"/>
      <c r="AL48" s="26"/>
      <c r="AM48" s="1"/>
      <c r="AQ48" s="26"/>
      <c r="AR48" s="1"/>
      <c r="AV48" s="26"/>
      <c r="BA48" s="26"/>
    </row>
    <row r="49" spans="3:53" ht="13.8" x14ac:dyDescent="0.2">
      <c r="C49" s="95" t="s">
        <v>9</v>
      </c>
      <c r="D49" s="96"/>
      <c r="E49" s="90">
        <v>1</v>
      </c>
      <c r="F49" s="91"/>
      <c r="G49" s="91"/>
      <c r="H49" s="91"/>
      <c r="I49" s="92"/>
      <c r="J49" s="93">
        <v>2</v>
      </c>
      <c r="K49" s="91"/>
      <c r="L49" s="91"/>
      <c r="M49" s="91"/>
      <c r="N49" s="92"/>
      <c r="O49" s="93">
        <v>3</v>
      </c>
      <c r="P49" s="91"/>
      <c r="Q49" s="91"/>
      <c r="R49" s="91"/>
      <c r="S49" s="92"/>
      <c r="T49" s="93">
        <v>4</v>
      </c>
      <c r="U49" s="91"/>
      <c r="V49" s="91"/>
      <c r="W49" s="91"/>
      <c r="X49" s="91"/>
      <c r="Y49" s="106" t="s">
        <v>1</v>
      </c>
      <c r="Z49" s="60" t="s">
        <v>2</v>
      </c>
      <c r="AA49" s="60" t="s">
        <v>3</v>
      </c>
      <c r="AB49" s="108" t="s">
        <v>4</v>
      </c>
      <c r="AH49" s="1" t="s">
        <v>53</v>
      </c>
      <c r="AL49" s="26"/>
      <c r="AM49" s="1"/>
      <c r="AQ49" s="26"/>
      <c r="AR49" s="1"/>
      <c r="AV49" s="26"/>
      <c r="BA49" s="26"/>
    </row>
    <row r="50" spans="3:53" ht="29.1" customHeight="1" thickBot="1" x14ac:dyDescent="0.25">
      <c r="C50" s="97"/>
      <c r="D50" s="98"/>
      <c r="E50" s="101" t="str">
        <f>IF(D51="","",D51)</f>
        <v>有本</v>
      </c>
      <c r="F50" s="102"/>
      <c r="G50" s="102"/>
      <c r="H50" s="102"/>
      <c r="I50" s="102"/>
      <c r="J50" s="103" t="str">
        <f>IF(D56="","",D56)</f>
        <v>片岡</v>
      </c>
      <c r="K50" s="102"/>
      <c r="L50" s="102"/>
      <c r="M50" s="102"/>
      <c r="N50" s="102"/>
      <c r="O50" s="102" t="str">
        <f>IF(D61="","",D61)</f>
        <v>安田</v>
      </c>
      <c r="P50" s="102"/>
      <c r="Q50" s="102"/>
      <c r="R50" s="102"/>
      <c r="S50" s="102"/>
      <c r="T50" s="102" t="str">
        <f>IF(D66="","",D66)</f>
        <v>中条</v>
      </c>
      <c r="U50" s="102"/>
      <c r="V50" s="102"/>
      <c r="W50" s="102"/>
      <c r="X50" s="135"/>
      <c r="Y50" s="107"/>
      <c r="Z50" s="61"/>
      <c r="AA50" s="61"/>
      <c r="AB50" s="109"/>
      <c r="AH50" s="1" t="s">
        <v>54</v>
      </c>
    </row>
    <row r="51" spans="3:53" ht="12" customHeight="1" x14ac:dyDescent="0.2">
      <c r="C51" s="83">
        <v>1</v>
      </c>
      <c r="D51" s="85" t="s">
        <v>35</v>
      </c>
      <c r="E51" s="86" t="str">
        <f>IF(E52="","",IF(E52&gt;I52,"○","×"))</f>
        <v/>
      </c>
      <c r="F51" s="66"/>
      <c r="G51" s="66"/>
      <c r="H51" s="66"/>
      <c r="I51" s="67"/>
      <c r="J51" s="6" t="str">
        <f>IF(J52="","",IF(J52="W","○",IF(J52="L","×",IF(J52&gt;N52,"○","×"))))</f>
        <v>○</v>
      </c>
      <c r="K51" s="7">
        <v>11</v>
      </c>
      <c r="L51" s="8" t="s">
        <v>5</v>
      </c>
      <c r="M51" s="7">
        <v>9</v>
      </c>
      <c r="N51" s="9"/>
      <c r="O51" s="6" t="str">
        <f>IF(O52="","",IF(O52="W","○",IF(O52="L","×",IF(O52&gt;S52,"○","×"))))</f>
        <v>○</v>
      </c>
      <c r="P51" s="7">
        <v>11</v>
      </c>
      <c r="Q51" s="8" t="s">
        <v>5</v>
      </c>
      <c r="R51" s="7">
        <v>5</v>
      </c>
      <c r="S51" s="9"/>
      <c r="T51" s="6" t="str">
        <f>IF(T52="","",IF(T52="W","○",IF(T52="L","×",IF(T52&gt;X52,"○","×"))))</f>
        <v>○</v>
      </c>
      <c r="U51" s="7">
        <v>11</v>
      </c>
      <c r="V51" s="8" t="s">
        <v>5</v>
      </c>
      <c r="W51" s="7">
        <v>7</v>
      </c>
      <c r="X51" s="27"/>
      <c r="Y51" s="110">
        <f>IF(D51="","",COUNTIF($E$51:$X$55,"○"))</f>
        <v>3</v>
      </c>
      <c r="Z51" s="112">
        <f>IF(D51="","",COUNTIF($E$51:$X$55,"×"))</f>
        <v>0</v>
      </c>
      <c r="AA51" s="114">
        <f>IF(D51="","",Y51*2+Z51)</f>
        <v>6</v>
      </c>
      <c r="AB51" s="116">
        <f>IF(D51="","",RANK(AA51,$AA$51:$AA$70))</f>
        <v>1</v>
      </c>
    </row>
    <row r="52" spans="3:53" ht="12" customHeight="1" x14ac:dyDescent="0.2">
      <c r="C52" s="76"/>
      <c r="D52" s="79"/>
      <c r="E52" s="86"/>
      <c r="F52" s="66"/>
      <c r="G52" s="66"/>
      <c r="H52" s="66"/>
      <c r="I52" s="67"/>
      <c r="J52" s="88">
        <f>IF(K51="","",IF(K51&gt;M51,1,0)+IF(K52&gt;M52,1,0)+IF(K53&gt;M53,1,0)+IF(K54&gt;M54,1,0)+IF(K55&gt;M55,1,0))</f>
        <v>3</v>
      </c>
      <c r="K52" s="10">
        <v>11</v>
      </c>
      <c r="L52" s="11" t="s">
        <v>5</v>
      </c>
      <c r="M52" s="10">
        <v>8</v>
      </c>
      <c r="N52" s="99">
        <f>IF(OR(J52="L",J52="W"),"",IF(K51="","",IF(K51&lt;M51,1,0)+IF(K52&lt;M52,1,0)+IF(K53&lt;M53,1,0)+IF(K54&lt;M54,1,0)+IF(K55&lt;M55,1,0)))</f>
        <v>0</v>
      </c>
      <c r="O52" s="88">
        <f>IF(P51="","",IF(P51&gt;R51,1,0)+IF(P52&gt;R52,1,0)+IF(P53&gt;R53,1,0)+IF(P54&gt;R54,1,0)+IF(P55&gt;R55,1,0))</f>
        <v>3</v>
      </c>
      <c r="P52" s="10">
        <v>11</v>
      </c>
      <c r="Q52" s="11" t="s">
        <v>5</v>
      </c>
      <c r="R52" s="10">
        <v>5</v>
      </c>
      <c r="S52" s="99">
        <f>IF(OR(O52="L",O52="W"),"",IF(P51="","",IF(P51&lt;R51,1,0)+IF(P52&lt;R52,1,0)+IF(P53&lt;R53,1,0)+IF(P54&lt;R54,1,0)+IF(P55&lt;R55,1,0)))</f>
        <v>0</v>
      </c>
      <c r="T52" s="88">
        <f>IF(U51="","",IF(U51&gt;W51,1,0)+IF(U52&gt;W52,1,0)+IF(U53&gt;W53,1,0)+IF(U54&gt;W54,1,0)+IF(U55&gt;W55,1,0))</f>
        <v>3</v>
      </c>
      <c r="U52" s="10">
        <v>11</v>
      </c>
      <c r="V52" s="11" t="s">
        <v>5</v>
      </c>
      <c r="W52" s="10">
        <v>6</v>
      </c>
      <c r="X52" s="133">
        <f>IF(OR(T52="L",T52="W"),"",IF(U51="","",IF(U51&lt;W51,1,0)+IF(U52&lt;W52,1,0)+IF(U53&lt;W53,1,0)+IF(U54&lt;W54,1,0)+IF(U55&lt;W55,1,0)))</f>
        <v>0</v>
      </c>
      <c r="Y52" s="111"/>
      <c r="Z52" s="113"/>
      <c r="AA52" s="115"/>
      <c r="AB52" s="117"/>
    </row>
    <row r="53" spans="3:53" ht="12" customHeight="1" x14ac:dyDescent="0.2">
      <c r="C53" s="76"/>
      <c r="D53" s="79"/>
      <c r="E53" s="86"/>
      <c r="F53" s="66"/>
      <c r="G53" s="66"/>
      <c r="H53" s="66"/>
      <c r="I53" s="67"/>
      <c r="J53" s="88"/>
      <c r="K53" s="10">
        <v>11</v>
      </c>
      <c r="L53" s="11" t="s">
        <v>5</v>
      </c>
      <c r="M53" s="10">
        <v>9</v>
      </c>
      <c r="N53" s="99"/>
      <c r="O53" s="88"/>
      <c r="P53" s="10">
        <v>11</v>
      </c>
      <c r="Q53" s="11" t="s">
        <v>5</v>
      </c>
      <c r="R53" s="10">
        <v>4</v>
      </c>
      <c r="S53" s="99"/>
      <c r="T53" s="88"/>
      <c r="U53" s="10">
        <v>11</v>
      </c>
      <c r="V53" s="11" t="s">
        <v>5</v>
      </c>
      <c r="W53" s="10">
        <v>8</v>
      </c>
      <c r="X53" s="133"/>
      <c r="Y53" s="111"/>
      <c r="Z53" s="113"/>
      <c r="AA53" s="115"/>
      <c r="AB53" s="117"/>
      <c r="AG53" s="1" t="s">
        <v>67</v>
      </c>
    </row>
    <row r="54" spans="3:53" ht="12" customHeight="1" x14ac:dyDescent="0.2">
      <c r="C54" s="76"/>
      <c r="D54" s="73" t="s">
        <v>11</v>
      </c>
      <c r="E54" s="86"/>
      <c r="F54" s="66"/>
      <c r="G54" s="66"/>
      <c r="H54" s="66"/>
      <c r="I54" s="67"/>
      <c r="J54" s="88"/>
      <c r="K54" s="10"/>
      <c r="L54" s="11" t="s">
        <v>5</v>
      </c>
      <c r="M54" s="10"/>
      <c r="N54" s="99"/>
      <c r="O54" s="88"/>
      <c r="P54" s="10"/>
      <c r="Q54" s="11" t="s">
        <v>5</v>
      </c>
      <c r="R54" s="10"/>
      <c r="S54" s="99"/>
      <c r="T54" s="88"/>
      <c r="U54" s="10"/>
      <c r="V54" s="11" t="s">
        <v>5</v>
      </c>
      <c r="W54" s="10"/>
      <c r="X54" s="133"/>
      <c r="Y54" s="111"/>
      <c r="Z54" s="113"/>
      <c r="AA54" s="115"/>
      <c r="AB54" s="117"/>
      <c r="AG54" s="1" t="s">
        <v>72</v>
      </c>
    </row>
    <row r="55" spans="3:53" ht="12" customHeight="1" x14ac:dyDescent="0.2">
      <c r="C55" s="84"/>
      <c r="D55" s="74"/>
      <c r="E55" s="87"/>
      <c r="F55" s="69"/>
      <c r="G55" s="69"/>
      <c r="H55" s="69"/>
      <c r="I55" s="70"/>
      <c r="J55" s="89"/>
      <c r="K55" s="12"/>
      <c r="L55" s="13" t="s">
        <v>5</v>
      </c>
      <c r="M55" s="12"/>
      <c r="N55" s="100"/>
      <c r="O55" s="89"/>
      <c r="P55" s="12"/>
      <c r="Q55" s="13" t="s">
        <v>5</v>
      </c>
      <c r="R55" s="12"/>
      <c r="S55" s="100"/>
      <c r="T55" s="89"/>
      <c r="U55" s="12"/>
      <c r="V55" s="13" t="s">
        <v>5</v>
      </c>
      <c r="W55" s="12"/>
      <c r="X55" s="134"/>
      <c r="Y55" s="111"/>
      <c r="Z55" s="113"/>
      <c r="AA55" s="115"/>
      <c r="AB55" s="117"/>
    </row>
    <row r="56" spans="3:53" ht="12" customHeight="1" x14ac:dyDescent="0.2">
      <c r="C56" s="80">
        <v>2</v>
      </c>
      <c r="D56" s="82" t="s">
        <v>36</v>
      </c>
      <c r="E56" s="6" t="str">
        <f>IF(J51="","",IF(J51="○","×","○"))</f>
        <v>×</v>
      </c>
      <c r="F56" s="14">
        <f>IF(M51="","",M51)</f>
        <v>9</v>
      </c>
      <c r="G56" s="15" t="s">
        <v>5</v>
      </c>
      <c r="H56" s="16">
        <f>IF(K51="","",K51)</f>
        <v>11</v>
      </c>
      <c r="I56" s="17"/>
      <c r="J56" s="62" t="str">
        <f>IF(J57="","",IF(J57&gt;N57,"○","×"))</f>
        <v/>
      </c>
      <c r="K56" s="63"/>
      <c r="L56" s="63"/>
      <c r="M56" s="63"/>
      <c r="N56" s="64"/>
      <c r="O56" s="6" t="str">
        <f>IF(O57="","",IF(O57="W","○",IF(O57="L","×",IF(O57&gt;S57,"○","×"))))</f>
        <v>○</v>
      </c>
      <c r="P56" s="7">
        <v>12</v>
      </c>
      <c r="Q56" s="8" t="s">
        <v>5</v>
      </c>
      <c r="R56" s="7">
        <v>10</v>
      </c>
      <c r="S56" s="9"/>
      <c r="T56" s="6" t="str">
        <f>IF(T57="","",IF(T57="W","○",IF(T57="L","×",IF(T57&gt;X57,"○","×"))))</f>
        <v>○</v>
      </c>
      <c r="U56" s="7">
        <v>11</v>
      </c>
      <c r="V56" s="8" t="s">
        <v>5</v>
      </c>
      <c r="W56" s="7">
        <v>9</v>
      </c>
      <c r="X56" s="27"/>
      <c r="Y56" s="110">
        <f>IF(D56="","",COUNTIF($E$56:$X$60,"○"))</f>
        <v>2</v>
      </c>
      <c r="Z56" s="112">
        <f>IF(D56="","",COUNTIF($E$56:$X$60,"×"))</f>
        <v>1</v>
      </c>
      <c r="AA56" s="114">
        <f>IF(D56="","",Y56*2+Z56)</f>
        <v>5</v>
      </c>
      <c r="AB56" s="116">
        <f>IF(D56="","",RANK(AA56,$AA$51:$AA$70))</f>
        <v>2</v>
      </c>
    </row>
    <row r="57" spans="3:53" ht="12" customHeight="1" x14ac:dyDescent="0.2">
      <c r="C57" s="76"/>
      <c r="D57" s="79"/>
      <c r="E57" s="104">
        <f>IF(J52="W","L",IF(J52="L","W",IF(J52="","",N52)))</f>
        <v>0</v>
      </c>
      <c r="F57" s="18">
        <f>IF(M52="","",M52)</f>
        <v>8</v>
      </c>
      <c r="G57" s="11" t="s">
        <v>5</v>
      </c>
      <c r="H57" s="19">
        <f>IF(K52="","",K52)</f>
        <v>11</v>
      </c>
      <c r="I57" s="99">
        <f>IF(OR(E57="L",E57="W"),"",J52)</f>
        <v>3</v>
      </c>
      <c r="J57" s="65"/>
      <c r="K57" s="66"/>
      <c r="L57" s="66"/>
      <c r="M57" s="66"/>
      <c r="N57" s="67"/>
      <c r="O57" s="88">
        <f>IF(P56="","",IF(P56&gt;R56,1,0)+IF(P57&gt;R57,1,0)+IF(P58&gt;R58,1,0)+IF(P59&gt;R59,1,0)+IF(P60&gt;R60,1,0))</f>
        <v>3</v>
      </c>
      <c r="P57" s="10">
        <v>11</v>
      </c>
      <c r="Q57" s="11" t="s">
        <v>5</v>
      </c>
      <c r="R57" s="10">
        <v>9</v>
      </c>
      <c r="S57" s="99">
        <f>IF(OR(O57="L",O57="W"),"",IF(P56="","",IF(P56&lt;R56,1,0)+IF(P57&lt;R57,1,0)+IF(P58&lt;R58,1,0)+IF(P59&lt;R59,1,0)+IF(P60&lt;R60,1,0)))</f>
        <v>0</v>
      </c>
      <c r="T57" s="88">
        <f>IF(U56="","",IF(U56&gt;W56,1,0)+IF(U57&gt;W57,1,0)+IF(U58&gt;W58,1,0)+IF(U59&gt;W59,1,0)+IF(U60&gt;W60,1,0))</f>
        <v>3</v>
      </c>
      <c r="U57" s="10">
        <v>6</v>
      </c>
      <c r="V57" s="11" t="s">
        <v>5</v>
      </c>
      <c r="W57" s="10">
        <v>11</v>
      </c>
      <c r="X57" s="133">
        <f>IF(OR(T57="L",T57="W"),"",IF(U56="","",IF(U56&lt;W56,1,0)+IF(U57&lt;W57,1,0)+IF(U58&lt;W58,1,0)+IF(U59&lt;W59,1,0)+IF(U60&lt;W60,1,0)))</f>
        <v>1</v>
      </c>
      <c r="Y57" s="111"/>
      <c r="Z57" s="113"/>
      <c r="AA57" s="115"/>
      <c r="AB57" s="117"/>
    </row>
    <row r="58" spans="3:53" ht="12" customHeight="1" x14ac:dyDescent="0.2">
      <c r="C58" s="76"/>
      <c r="D58" s="79"/>
      <c r="E58" s="104"/>
      <c r="F58" s="18">
        <f>IF(M53="","",M53)</f>
        <v>9</v>
      </c>
      <c r="G58" s="11" t="s">
        <v>5</v>
      </c>
      <c r="H58" s="19">
        <f>IF(K53="","",K53)</f>
        <v>11</v>
      </c>
      <c r="I58" s="99"/>
      <c r="J58" s="65"/>
      <c r="K58" s="66"/>
      <c r="L58" s="66"/>
      <c r="M58" s="66"/>
      <c r="N58" s="67"/>
      <c r="O58" s="88"/>
      <c r="P58" s="10">
        <v>11</v>
      </c>
      <c r="Q58" s="11" t="s">
        <v>5</v>
      </c>
      <c r="R58" s="10">
        <v>7</v>
      </c>
      <c r="S58" s="99"/>
      <c r="T58" s="88"/>
      <c r="U58" s="10">
        <v>11</v>
      </c>
      <c r="V58" s="11" t="s">
        <v>5</v>
      </c>
      <c r="W58" s="10">
        <v>8</v>
      </c>
      <c r="X58" s="133"/>
      <c r="Y58" s="111"/>
      <c r="Z58" s="113"/>
      <c r="AA58" s="115"/>
      <c r="AB58" s="117"/>
    </row>
    <row r="59" spans="3:53" ht="12" customHeight="1" x14ac:dyDescent="0.2">
      <c r="C59" s="76"/>
      <c r="D59" s="73" t="s">
        <v>37</v>
      </c>
      <c r="E59" s="104"/>
      <c r="F59" s="18" t="str">
        <f>IF(M54="","",M54)</f>
        <v/>
      </c>
      <c r="G59" s="11" t="s">
        <v>5</v>
      </c>
      <c r="H59" s="19" t="str">
        <f>IF(K54="","",K54)</f>
        <v/>
      </c>
      <c r="I59" s="99"/>
      <c r="J59" s="65"/>
      <c r="K59" s="66"/>
      <c r="L59" s="66"/>
      <c r="M59" s="66"/>
      <c r="N59" s="67"/>
      <c r="O59" s="88"/>
      <c r="P59" s="10"/>
      <c r="Q59" s="11" t="s">
        <v>5</v>
      </c>
      <c r="R59" s="10"/>
      <c r="S59" s="99"/>
      <c r="T59" s="88"/>
      <c r="U59" s="10">
        <v>11</v>
      </c>
      <c r="V59" s="11" t="s">
        <v>5</v>
      </c>
      <c r="W59" s="10">
        <v>5</v>
      </c>
      <c r="X59" s="133"/>
      <c r="Y59" s="111"/>
      <c r="Z59" s="113"/>
      <c r="AA59" s="115"/>
      <c r="AB59" s="117"/>
    </row>
    <row r="60" spans="3:53" ht="12" customHeight="1" x14ac:dyDescent="0.2">
      <c r="C60" s="81"/>
      <c r="D60" s="74"/>
      <c r="E60" s="105"/>
      <c r="F60" s="20" t="str">
        <f>IF(M55="","",M55)</f>
        <v/>
      </c>
      <c r="G60" s="13" t="s">
        <v>5</v>
      </c>
      <c r="H60" s="21" t="str">
        <f>IF(K55="","",K55)</f>
        <v/>
      </c>
      <c r="I60" s="100"/>
      <c r="J60" s="68"/>
      <c r="K60" s="69"/>
      <c r="L60" s="69"/>
      <c r="M60" s="69"/>
      <c r="N60" s="70"/>
      <c r="O60" s="89"/>
      <c r="P60" s="12"/>
      <c r="Q60" s="13" t="s">
        <v>5</v>
      </c>
      <c r="R60" s="12"/>
      <c r="S60" s="100"/>
      <c r="T60" s="89"/>
      <c r="U60" s="12"/>
      <c r="V60" s="13" t="s">
        <v>5</v>
      </c>
      <c r="W60" s="12"/>
      <c r="X60" s="134"/>
      <c r="Y60" s="111"/>
      <c r="Z60" s="113"/>
      <c r="AA60" s="115"/>
      <c r="AB60" s="117"/>
    </row>
    <row r="61" spans="3:53" ht="12" customHeight="1" x14ac:dyDescent="0.2">
      <c r="C61" s="75">
        <v>3</v>
      </c>
      <c r="D61" s="78" t="s">
        <v>38</v>
      </c>
      <c r="E61" s="6" t="str">
        <f>IF(O51="","",IF(O51="○","×","○"))</f>
        <v>×</v>
      </c>
      <c r="F61" s="14">
        <f>IF(R51="","",R51)</f>
        <v>5</v>
      </c>
      <c r="G61" s="15" t="s">
        <v>5</v>
      </c>
      <c r="H61" s="16">
        <f>IF(P51="","",P51)</f>
        <v>11</v>
      </c>
      <c r="I61" s="22"/>
      <c r="J61" s="6" t="str">
        <f>IF(O56="","",IF(O56="○","×","○"))</f>
        <v>×</v>
      </c>
      <c r="K61" s="14">
        <f>IF(R56="","",R56)</f>
        <v>10</v>
      </c>
      <c r="L61" s="15" t="s">
        <v>5</v>
      </c>
      <c r="M61" s="16">
        <f>IF(P56="","",P56)</f>
        <v>12</v>
      </c>
      <c r="N61" s="22"/>
      <c r="O61" s="62" t="str">
        <f>IF(O62="","",IF(O62&gt;S62,"○","×"))</f>
        <v/>
      </c>
      <c r="P61" s="63"/>
      <c r="Q61" s="63"/>
      <c r="R61" s="63"/>
      <c r="S61" s="64"/>
      <c r="T61" s="6" t="str">
        <f>IF(T62="","",IF(T62="W","○",IF(T62="L","×",IF(T62&gt;X62,"○","×"))))</f>
        <v>×</v>
      </c>
      <c r="U61" s="7">
        <v>2</v>
      </c>
      <c r="V61" s="8" t="s">
        <v>5</v>
      </c>
      <c r="W61" s="7">
        <v>11</v>
      </c>
      <c r="X61" s="27"/>
      <c r="Y61" s="110">
        <f>IF(D61="","",COUNTIF($E$61:$X$65,"○"))</f>
        <v>0</v>
      </c>
      <c r="Z61" s="112">
        <f>IF(D61="","",COUNTIF($E$61:$X$65,"×"))</f>
        <v>3</v>
      </c>
      <c r="AA61" s="114">
        <f>IF(D61="","",Y61*2+Z61)</f>
        <v>3</v>
      </c>
      <c r="AB61" s="116">
        <f>IF(D61="","",RANK(AA61,$AA$51:$AA$70))</f>
        <v>4</v>
      </c>
    </row>
    <row r="62" spans="3:53" ht="12" customHeight="1" x14ac:dyDescent="0.2">
      <c r="C62" s="76"/>
      <c r="D62" s="79"/>
      <c r="E62" s="104">
        <f>IF(O52="W","L",IF(O52="L","W",IF(O52="","",S52)))</f>
        <v>0</v>
      </c>
      <c r="F62" s="18">
        <f>IF(R52="","",R52)</f>
        <v>5</v>
      </c>
      <c r="G62" s="11" t="s">
        <v>5</v>
      </c>
      <c r="H62" s="19">
        <f>IF(P52="","",P52)</f>
        <v>11</v>
      </c>
      <c r="I62" s="99">
        <f>IF(OR(E62="L",E62="W"),"",O52)</f>
        <v>3</v>
      </c>
      <c r="J62" s="88">
        <f>IF(O57="W","L",IF(O57="L","W",IF(O57="","",S57)))</f>
        <v>0</v>
      </c>
      <c r="K62" s="18">
        <f>IF(R57="","",R57)</f>
        <v>9</v>
      </c>
      <c r="L62" s="11" t="s">
        <v>5</v>
      </c>
      <c r="M62" s="19">
        <f>IF(P57="","",P57)</f>
        <v>11</v>
      </c>
      <c r="N62" s="99">
        <f>IF(OR(J62="L",J62="W"),"",O57)</f>
        <v>3</v>
      </c>
      <c r="O62" s="65"/>
      <c r="P62" s="66"/>
      <c r="Q62" s="66"/>
      <c r="R62" s="66"/>
      <c r="S62" s="67"/>
      <c r="T62" s="88">
        <f>IF(U61="","",IF(U61&gt;W61,1,0)+IF(U62&gt;W62,1,0)+IF(U63&gt;W63,1,0)+IF(U64&gt;W64,1,0)+IF(U65&gt;W65,1,0))</f>
        <v>1</v>
      </c>
      <c r="U62" s="10">
        <v>4</v>
      </c>
      <c r="V62" s="11" t="s">
        <v>5</v>
      </c>
      <c r="W62" s="10">
        <v>11</v>
      </c>
      <c r="X62" s="133">
        <f>IF(OR(T62="L",T62="W"),"",IF(U61="","",IF(U61&lt;W61,1,0)+IF(U62&lt;W62,1,0)+IF(U63&lt;W63,1,0)+IF(U64&lt;W64,1,0)+IF(U65&lt;W65,1,0)))</f>
        <v>3</v>
      </c>
      <c r="Y62" s="111"/>
      <c r="Z62" s="113"/>
      <c r="AA62" s="115"/>
      <c r="AB62" s="117"/>
    </row>
    <row r="63" spans="3:53" ht="12" customHeight="1" x14ac:dyDescent="0.2">
      <c r="C63" s="76"/>
      <c r="D63" s="79"/>
      <c r="E63" s="104"/>
      <c r="F63" s="18">
        <f>IF(R53="","",R53)</f>
        <v>4</v>
      </c>
      <c r="G63" s="11" t="s">
        <v>5</v>
      </c>
      <c r="H63" s="19">
        <f>IF(P53="","",P53)</f>
        <v>11</v>
      </c>
      <c r="I63" s="99"/>
      <c r="J63" s="88"/>
      <c r="K63" s="18">
        <f>IF(R58="","",R58)</f>
        <v>7</v>
      </c>
      <c r="L63" s="11" t="s">
        <v>5</v>
      </c>
      <c r="M63" s="19">
        <f>IF(P58="","",P58)</f>
        <v>11</v>
      </c>
      <c r="N63" s="99"/>
      <c r="O63" s="65"/>
      <c r="P63" s="66"/>
      <c r="Q63" s="66"/>
      <c r="R63" s="66"/>
      <c r="S63" s="67"/>
      <c r="T63" s="88"/>
      <c r="U63" s="10">
        <v>11</v>
      </c>
      <c r="V63" s="11" t="s">
        <v>5</v>
      </c>
      <c r="W63" s="10">
        <v>9</v>
      </c>
      <c r="X63" s="133"/>
      <c r="Y63" s="111"/>
      <c r="Z63" s="113"/>
      <c r="AA63" s="115"/>
      <c r="AB63" s="117"/>
    </row>
    <row r="64" spans="3:53" ht="12" customHeight="1" x14ac:dyDescent="0.2">
      <c r="C64" s="76"/>
      <c r="D64" s="73" t="s">
        <v>39</v>
      </c>
      <c r="E64" s="104"/>
      <c r="F64" s="18" t="str">
        <f>IF(R54="","",R54)</f>
        <v/>
      </c>
      <c r="G64" s="11" t="s">
        <v>5</v>
      </c>
      <c r="H64" s="19" t="str">
        <f>IF(P54="","",P54)</f>
        <v/>
      </c>
      <c r="I64" s="99"/>
      <c r="J64" s="88"/>
      <c r="K64" s="18" t="str">
        <f>IF(R59="","",R59)</f>
        <v/>
      </c>
      <c r="L64" s="11" t="s">
        <v>5</v>
      </c>
      <c r="M64" s="19" t="str">
        <f>IF(P59="","",P59)</f>
        <v/>
      </c>
      <c r="N64" s="99"/>
      <c r="O64" s="65"/>
      <c r="P64" s="66"/>
      <c r="Q64" s="66"/>
      <c r="R64" s="66"/>
      <c r="S64" s="67"/>
      <c r="T64" s="88"/>
      <c r="U64" s="10">
        <v>6</v>
      </c>
      <c r="V64" s="11" t="s">
        <v>5</v>
      </c>
      <c r="W64" s="10">
        <v>11</v>
      </c>
      <c r="X64" s="133"/>
      <c r="Y64" s="111"/>
      <c r="Z64" s="113"/>
      <c r="AA64" s="115"/>
      <c r="AB64" s="117"/>
    </row>
    <row r="65" spans="3:28" ht="12" customHeight="1" x14ac:dyDescent="0.2">
      <c r="C65" s="81"/>
      <c r="D65" s="74"/>
      <c r="E65" s="105"/>
      <c r="F65" s="20" t="str">
        <f>IF(R55="","",R55)</f>
        <v/>
      </c>
      <c r="G65" s="13" t="s">
        <v>5</v>
      </c>
      <c r="H65" s="21" t="str">
        <f>IF(P55="","",P55)</f>
        <v/>
      </c>
      <c r="I65" s="100"/>
      <c r="J65" s="89"/>
      <c r="K65" s="20" t="str">
        <f>IF(R60="","",R60)</f>
        <v/>
      </c>
      <c r="L65" s="13" t="s">
        <v>5</v>
      </c>
      <c r="M65" s="21" t="str">
        <f>IF(P60="","",P60)</f>
        <v/>
      </c>
      <c r="N65" s="100"/>
      <c r="O65" s="68"/>
      <c r="P65" s="69"/>
      <c r="Q65" s="69"/>
      <c r="R65" s="69"/>
      <c r="S65" s="70"/>
      <c r="T65" s="89"/>
      <c r="U65" s="12"/>
      <c r="V65" s="13" t="s">
        <v>5</v>
      </c>
      <c r="W65" s="12"/>
      <c r="X65" s="134"/>
      <c r="Y65" s="111"/>
      <c r="Z65" s="113"/>
      <c r="AA65" s="115"/>
      <c r="AB65" s="117"/>
    </row>
    <row r="66" spans="3:28" ht="12" customHeight="1" x14ac:dyDescent="0.2">
      <c r="C66" s="80">
        <v>4</v>
      </c>
      <c r="D66" s="82" t="s">
        <v>40</v>
      </c>
      <c r="E66" s="6" t="str">
        <f>IF(T51="","",IF(T51="○","×","○"))</f>
        <v>×</v>
      </c>
      <c r="F66" s="14">
        <f>IF(W51="","",W51)</f>
        <v>7</v>
      </c>
      <c r="G66" s="15" t="s">
        <v>5</v>
      </c>
      <c r="H66" s="16">
        <f>IF(U51="","",U51)</f>
        <v>11</v>
      </c>
      <c r="I66" s="22"/>
      <c r="J66" s="6" t="str">
        <f>IF(T56="","",IF(T56="○","×","○"))</f>
        <v>×</v>
      </c>
      <c r="K66" s="14">
        <f>IF(W56="","",W56)</f>
        <v>9</v>
      </c>
      <c r="L66" s="15" t="s">
        <v>5</v>
      </c>
      <c r="M66" s="16">
        <f>IF(U56="","",U56)</f>
        <v>11</v>
      </c>
      <c r="N66" s="22"/>
      <c r="O66" s="6" t="str">
        <f>IF(T61="","",IF(T61="○","×","○"))</f>
        <v>○</v>
      </c>
      <c r="P66" s="14">
        <f>IF(W61="","",W61)</f>
        <v>11</v>
      </c>
      <c r="Q66" s="15" t="s">
        <v>5</v>
      </c>
      <c r="R66" s="16">
        <f>IF(U61="","",U61)</f>
        <v>2</v>
      </c>
      <c r="S66" s="22"/>
      <c r="T66" s="62" t="str">
        <f>IF(T67="","",IF(T67&gt;X67,"○","×"))</f>
        <v/>
      </c>
      <c r="U66" s="63"/>
      <c r="V66" s="63"/>
      <c r="W66" s="63"/>
      <c r="X66" s="63"/>
      <c r="Y66" s="110">
        <f>IF(D66="","",COUNTIF($E$66:$X$70,"○"))</f>
        <v>1</v>
      </c>
      <c r="Z66" s="112">
        <f>IF(D66="","",COUNTIF($E$66:$X$70,"×"))</f>
        <v>2</v>
      </c>
      <c r="AA66" s="114">
        <f>IF(D66="","",Y66*2+Z66)</f>
        <v>4</v>
      </c>
      <c r="AB66" s="116">
        <f>IF(D66="","",RANK(AA66,$AA$51:$AA$70))</f>
        <v>3</v>
      </c>
    </row>
    <row r="67" spans="3:28" ht="12" customHeight="1" x14ac:dyDescent="0.2">
      <c r="C67" s="76"/>
      <c r="D67" s="79"/>
      <c r="E67" s="104">
        <f>IF(T52="W","L",IF(T52="L","W",IF(T52="","",X52)))</f>
        <v>0</v>
      </c>
      <c r="F67" s="18">
        <f>IF(W52="","",W52)</f>
        <v>6</v>
      </c>
      <c r="G67" s="11" t="s">
        <v>5</v>
      </c>
      <c r="H67" s="19">
        <f>IF(U52="","",U52)</f>
        <v>11</v>
      </c>
      <c r="I67" s="99">
        <f>IF(OR(E67="L",E67="W"),"",T52)</f>
        <v>3</v>
      </c>
      <c r="J67" s="88">
        <f>IF(T57="W","L",IF(T57="L","W",IF(T57="","",X57)))</f>
        <v>1</v>
      </c>
      <c r="K67" s="18">
        <f>IF(W57="","",W57)</f>
        <v>11</v>
      </c>
      <c r="L67" s="11" t="s">
        <v>5</v>
      </c>
      <c r="M67" s="19">
        <f>IF(U57="","",U57)</f>
        <v>6</v>
      </c>
      <c r="N67" s="99">
        <f>IF(OR(J67="L",J67="W"),"",T57)</f>
        <v>3</v>
      </c>
      <c r="O67" s="88">
        <f>IF(T62="W","L",IF(T62="L","W",IF(T62="","",X62)))</f>
        <v>3</v>
      </c>
      <c r="P67" s="18">
        <f>IF(W62="","",W62)</f>
        <v>11</v>
      </c>
      <c r="Q67" s="11" t="s">
        <v>5</v>
      </c>
      <c r="R67" s="19">
        <f>IF(U62="","",U62)</f>
        <v>4</v>
      </c>
      <c r="S67" s="99">
        <f>IF(OR(O67="L",O67="W"),"",T62)</f>
        <v>1</v>
      </c>
      <c r="T67" s="65"/>
      <c r="U67" s="66"/>
      <c r="V67" s="66"/>
      <c r="W67" s="66"/>
      <c r="X67" s="66"/>
      <c r="Y67" s="111"/>
      <c r="Z67" s="113"/>
      <c r="AA67" s="115"/>
      <c r="AB67" s="117"/>
    </row>
    <row r="68" spans="3:28" ht="12" customHeight="1" x14ac:dyDescent="0.2">
      <c r="C68" s="76"/>
      <c r="D68" s="79"/>
      <c r="E68" s="104"/>
      <c r="F68" s="18">
        <f>IF(W53="","",W53)</f>
        <v>8</v>
      </c>
      <c r="G68" s="11" t="s">
        <v>5</v>
      </c>
      <c r="H68" s="19">
        <f>IF(U53="","",U53)</f>
        <v>11</v>
      </c>
      <c r="I68" s="99"/>
      <c r="J68" s="88"/>
      <c r="K68" s="18">
        <f>IF(W58="","",W58)</f>
        <v>8</v>
      </c>
      <c r="L68" s="11" t="s">
        <v>5</v>
      </c>
      <c r="M68" s="19">
        <f>IF(U58="","",U58)</f>
        <v>11</v>
      </c>
      <c r="N68" s="99"/>
      <c r="O68" s="88"/>
      <c r="P68" s="18">
        <f>IF(W63="","",W63)</f>
        <v>9</v>
      </c>
      <c r="Q68" s="11" t="s">
        <v>5</v>
      </c>
      <c r="R68" s="19">
        <f>IF(U63="","",U63)</f>
        <v>11</v>
      </c>
      <c r="S68" s="99"/>
      <c r="T68" s="65"/>
      <c r="U68" s="66"/>
      <c r="V68" s="66"/>
      <c r="W68" s="66"/>
      <c r="X68" s="66"/>
      <c r="Y68" s="111"/>
      <c r="Z68" s="113"/>
      <c r="AA68" s="115"/>
      <c r="AB68" s="117"/>
    </row>
    <row r="69" spans="3:28" ht="12" customHeight="1" x14ac:dyDescent="0.2">
      <c r="C69" s="76"/>
      <c r="D69" s="73" t="s">
        <v>16</v>
      </c>
      <c r="E69" s="104"/>
      <c r="F69" s="18" t="str">
        <f>IF(W54="","",W54)</f>
        <v/>
      </c>
      <c r="G69" s="11" t="s">
        <v>5</v>
      </c>
      <c r="H69" s="19" t="str">
        <f>IF(U54="","",U54)</f>
        <v/>
      </c>
      <c r="I69" s="99"/>
      <c r="J69" s="88"/>
      <c r="K69" s="18">
        <f>IF(W59="","",W59)</f>
        <v>5</v>
      </c>
      <c r="L69" s="11" t="s">
        <v>5</v>
      </c>
      <c r="M69" s="19">
        <f>IF(U59="","",U59)</f>
        <v>11</v>
      </c>
      <c r="N69" s="99"/>
      <c r="O69" s="88"/>
      <c r="P69" s="18">
        <f>IF(W64="","",W64)</f>
        <v>11</v>
      </c>
      <c r="Q69" s="11" t="s">
        <v>5</v>
      </c>
      <c r="R69" s="19">
        <f>IF(U64="","",U64)</f>
        <v>6</v>
      </c>
      <c r="S69" s="99"/>
      <c r="T69" s="65"/>
      <c r="U69" s="66"/>
      <c r="V69" s="66"/>
      <c r="W69" s="66"/>
      <c r="X69" s="66"/>
      <c r="Y69" s="111"/>
      <c r="Z69" s="113"/>
      <c r="AA69" s="115"/>
      <c r="AB69" s="117"/>
    </row>
    <row r="70" spans="3:28" ht="12" customHeight="1" thickBot="1" x14ac:dyDescent="0.25">
      <c r="C70" s="77"/>
      <c r="D70" s="94"/>
      <c r="E70" s="125"/>
      <c r="F70" s="23" t="str">
        <f>IF(W55="","",W55)</f>
        <v/>
      </c>
      <c r="G70" s="24" t="s">
        <v>5</v>
      </c>
      <c r="H70" s="25" t="str">
        <f>IF(U55="","",U55)</f>
        <v/>
      </c>
      <c r="I70" s="126"/>
      <c r="J70" s="127"/>
      <c r="K70" s="23" t="str">
        <f>IF(W60="","",W60)</f>
        <v/>
      </c>
      <c r="L70" s="24" t="s">
        <v>5</v>
      </c>
      <c r="M70" s="25" t="str">
        <f>IF(U60="","",U60)</f>
        <v/>
      </c>
      <c r="N70" s="126"/>
      <c r="O70" s="127"/>
      <c r="P70" s="23" t="str">
        <f>IF(W65="","",W65)</f>
        <v/>
      </c>
      <c r="Q70" s="24" t="s">
        <v>5</v>
      </c>
      <c r="R70" s="25" t="str">
        <f>IF(U65="","",U65)</f>
        <v/>
      </c>
      <c r="S70" s="126"/>
      <c r="T70" s="122"/>
      <c r="U70" s="123"/>
      <c r="V70" s="123"/>
      <c r="W70" s="123"/>
      <c r="X70" s="123"/>
      <c r="Y70" s="118"/>
      <c r="Z70" s="119"/>
      <c r="AA70" s="120"/>
      <c r="AB70" s="121"/>
    </row>
  </sheetData>
  <mergeCells count="287">
    <mergeCell ref="B1:BA1"/>
    <mergeCell ref="AG44:BA45"/>
    <mergeCell ref="AG46:BA47"/>
    <mergeCell ref="AG48:AH48"/>
    <mergeCell ref="BA37:BA41"/>
    <mergeCell ref="AI38:AI41"/>
    <mergeCell ref="AM38:AM41"/>
    <mergeCell ref="AN38:AN41"/>
    <mergeCell ref="AR38:AR41"/>
    <mergeCell ref="AH40:AH41"/>
    <mergeCell ref="AG37:AG41"/>
    <mergeCell ref="AH37:AH39"/>
    <mergeCell ref="AS37:AW41"/>
    <mergeCell ref="AX37:AX41"/>
    <mergeCell ref="AY37:AY41"/>
    <mergeCell ref="AZ37:AZ41"/>
    <mergeCell ref="AZ32:AZ36"/>
    <mergeCell ref="BA32:BA36"/>
    <mergeCell ref="AI33:AI36"/>
    <mergeCell ref="AM33:AM36"/>
    <mergeCell ref="AS33:AS36"/>
    <mergeCell ref="AW33:AW36"/>
    <mergeCell ref="AH30:AH31"/>
    <mergeCell ref="AG32:AG36"/>
    <mergeCell ref="AH32:AH34"/>
    <mergeCell ref="AN32:AR36"/>
    <mergeCell ref="AX32:AX36"/>
    <mergeCell ref="AY32:AY36"/>
    <mergeCell ref="AH35:AH36"/>
    <mergeCell ref="AZ27:AZ31"/>
    <mergeCell ref="BA27:BA31"/>
    <mergeCell ref="AN28:AN31"/>
    <mergeCell ref="AR28:AR31"/>
    <mergeCell ref="AS28:AS31"/>
    <mergeCell ref="AW28:AW31"/>
    <mergeCell ref="AZ25:AZ26"/>
    <mergeCell ref="BA25:BA26"/>
    <mergeCell ref="AI26:AM26"/>
    <mergeCell ref="AN26:AR26"/>
    <mergeCell ref="AS26:AW26"/>
    <mergeCell ref="AG27:AG31"/>
    <mergeCell ref="AH27:AH29"/>
    <mergeCell ref="AI27:AM31"/>
    <mergeCell ref="AX27:AX31"/>
    <mergeCell ref="AY27:AY31"/>
    <mergeCell ref="AG25:AH26"/>
    <mergeCell ref="AI25:AM25"/>
    <mergeCell ref="AN25:AR25"/>
    <mergeCell ref="AS25:AW25"/>
    <mergeCell ref="AX25:AX26"/>
    <mergeCell ref="AY25:AY26"/>
    <mergeCell ref="BA18:BA22"/>
    <mergeCell ref="AI19:AI22"/>
    <mergeCell ref="AM19:AM22"/>
    <mergeCell ref="AN19:AN22"/>
    <mergeCell ref="AR19:AR22"/>
    <mergeCell ref="AH21:AH22"/>
    <mergeCell ref="AG18:AG22"/>
    <mergeCell ref="AH18:AH20"/>
    <mergeCell ref="AS18:AW22"/>
    <mergeCell ref="AX18:AX22"/>
    <mergeCell ref="AY18:AY22"/>
    <mergeCell ref="AZ18:AZ22"/>
    <mergeCell ref="BA13:BA17"/>
    <mergeCell ref="AI14:AI17"/>
    <mergeCell ref="AM14:AM17"/>
    <mergeCell ref="AS14:AS17"/>
    <mergeCell ref="AW14:AW17"/>
    <mergeCell ref="AH16:AH17"/>
    <mergeCell ref="AG13:AG17"/>
    <mergeCell ref="AH13:AH15"/>
    <mergeCell ref="AN13:AR17"/>
    <mergeCell ref="AX13:AX17"/>
    <mergeCell ref="AY13:AY17"/>
    <mergeCell ref="AZ13:AZ17"/>
    <mergeCell ref="AY8:AY12"/>
    <mergeCell ref="AZ8:AZ12"/>
    <mergeCell ref="BA8:BA12"/>
    <mergeCell ref="AN9:AN12"/>
    <mergeCell ref="AR9:AR12"/>
    <mergeCell ref="AS9:AS12"/>
    <mergeCell ref="AW9:AW12"/>
    <mergeCell ref="AN7:AR7"/>
    <mergeCell ref="AS7:AW7"/>
    <mergeCell ref="AG8:AG12"/>
    <mergeCell ref="AH8:AH10"/>
    <mergeCell ref="AI8:AM12"/>
    <mergeCell ref="AX8:AX12"/>
    <mergeCell ref="AH11:AH12"/>
    <mergeCell ref="AG4:BA4"/>
    <mergeCell ref="AG6:AH7"/>
    <mergeCell ref="AI6:AM6"/>
    <mergeCell ref="AN6:AR6"/>
    <mergeCell ref="AS6:AW6"/>
    <mergeCell ref="AX6:AX7"/>
    <mergeCell ref="AY6:AY7"/>
    <mergeCell ref="AZ6:AZ7"/>
    <mergeCell ref="BA6:BA7"/>
    <mergeCell ref="AI7:AM7"/>
    <mergeCell ref="X8:Y12"/>
    <mergeCell ref="X13:Y17"/>
    <mergeCell ref="X18:Y22"/>
    <mergeCell ref="Z6:AA7"/>
    <mergeCell ref="Z8:AA12"/>
    <mergeCell ref="Z13:AA17"/>
    <mergeCell ref="Z18:AA22"/>
    <mergeCell ref="AA66:AA70"/>
    <mergeCell ref="AB66:AB70"/>
    <mergeCell ref="E67:E70"/>
    <mergeCell ref="I67:I70"/>
    <mergeCell ref="J67:J70"/>
    <mergeCell ref="N67:N70"/>
    <mergeCell ref="O67:O70"/>
    <mergeCell ref="S67:S70"/>
    <mergeCell ref="C66:C70"/>
    <mergeCell ref="D66:D68"/>
    <mergeCell ref="T66:X70"/>
    <mergeCell ref="Y66:Y70"/>
    <mergeCell ref="Z66:Z70"/>
    <mergeCell ref="D69:D70"/>
    <mergeCell ref="C6:D7"/>
    <mergeCell ref="E6:I6"/>
    <mergeCell ref="J6:N6"/>
    <mergeCell ref="O6:S6"/>
    <mergeCell ref="E7:I7"/>
    <mergeCell ref="J7:N7"/>
    <mergeCell ref="O7:S7"/>
    <mergeCell ref="C8:C12"/>
    <mergeCell ref="D8:D10"/>
    <mergeCell ref="E8:I12"/>
    <mergeCell ref="C25:D26"/>
    <mergeCell ref="B4:AB4"/>
    <mergeCell ref="J9:J12"/>
    <mergeCell ref="N9:N12"/>
    <mergeCell ref="O9:O12"/>
    <mergeCell ref="S9:S12"/>
    <mergeCell ref="T8:U12"/>
    <mergeCell ref="V8:W12"/>
    <mergeCell ref="D11:D12"/>
    <mergeCell ref="C13:C17"/>
    <mergeCell ref="D13:D15"/>
    <mergeCell ref="J13:N17"/>
    <mergeCell ref="E14:E17"/>
    <mergeCell ref="I14:I17"/>
    <mergeCell ref="O14:O17"/>
    <mergeCell ref="S14:S17"/>
    <mergeCell ref="D16:D17"/>
    <mergeCell ref="C18:C22"/>
    <mergeCell ref="D18:D20"/>
    <mergeCell ref="O18:S22"/>
    <mergeCell ref="E19:E22"/>
    <mergeCell ref="I19:I22"/>
    <mergeCell ref="J19:J22"/>
    <mergeCell ref="N19:N22"/>
    <mergeCell ref="T18:U22"/>
    <mergeCell ref="V18:W22"/>
    <mergeCell ref="D21:D22"/>
    <mergeCell ref="E25:I25"/>
    <mergeCell ref="J25:N25"/>
    <mergeCell ref="O25:S25"/>
    <mergeCell ref="T25:X25"/>
    <mergeCell ref="Y25:Y26"/>
    <mergeCell ref="Z25:Z26"/>
    <mergeCell ref="AA25:AA26"/>
    <mergeCell ref="AB25:AB26"/>
    <mergeCell ref="E26:I26"/>
    <mergeCell ref="J26:N26"/>
    <mergeCell ref="O26:S26"/>
    <mergeCell ref="T26:X26"/>
    <mergeCell ref="C27:C31"/>
    <mergeCell ref="D27:D29"/>
    <mergeCell ref="E27:I31"/>
    <mergeCell ref="Y27:Y31"/>
    <mergeCell ref="Z27:Z31"/>
    <mergeCell ref="AA27:AA31"/>
    <mergeCell ref="J28:J31"/>
    <mergeCell ref="N28:N31"/>
    <mergeCell ref="O28:O31"/>
    <mergeCell ref="S28:S31"/>
    <mergeCell ref="AB27:AB31"/>
    <mergeCell ref="T28:T31"/>
    <mergeCell ref="X28:X31"/>
    <mergeCell ref="D30:D31"/>
    <mergeCell ref="C32:C36"/>
    <mergeCell ref="D32:D34"/>
    <mergeCell ref="J32:N36"/>
    <mergeCell ref="Y32:Y36"/>
    <mergeCell ref="Z32:Z36"/>
    <mergeCell ref="AA32:AA36"/>
    <mergeCell ref="AB32:AB36"/>
    <mergeCell ref="E33:E36"/>
    <mergeCell ref="I33:I36"/>
    <mergeCell ref="O33:O36"/>
    <mergeCell ref="S33:S36"/>
    <mergeCell ref="T33:T36"/>
    <mergeCell ref="X33:X36"/>
    <mergeCell ref="D35:D36"/>
    <mergeCell ref="C37:C41"/>
    <mergeCell ref="D37:D39"/>
    <mergeCell ref="O37:S41"/>
    <mergeCell ref="Y37:Y41"/>
    <mergeCell ref="Z37:Z41"/>
    <mergeCell ref="E38:E41"/>
    <mergeCell ref="I38:I41"/>
    <mergeCell ref="J38:J41"/>
    <mergeCell ref="N38:N41"/>
    <mergeCell ref="AA37:AA41"/>
    <mergeCell ref="AB37:AB41"/>
    <mergeCell ref="T38:T41"/>
    <mergeCell ref="X38:X41"/>
    <mergeCell ref="D40:D41"/>
    <mergeCell ref="T6:U7"/>
    <mergeCell ref="T13:U17"/>
    <mergeCell ref="V6:W7"/>
    <mergeCell ref="V13:W17"/>
    <mergeCell ref="X6:Y7"/>
    <mergeCell ref="AS2:BA2"/>
    <mergeCell ref="AS3:BA3"/>
    <mergeCell ref="C42:C46"/>
    <mergeCell ref="D42:D44"/>
    <mergeCell ref="T42:X46"/>
    <mergeCell ref="Y42:Y46"/>
    <mergeCell ref="Z42:Z46"/>
    <mergeCell ref="AA42:AA46"/>
    <mergeCell ref="E43:E46"/>
    <mergeCell ref="I43:I46"/>
    <mergeCell ref="J43:J46"/>
    <mergeCell ref="N43:N46"/>
    <mergeCell ref="AB42:AB46"/>
    <mergeCell ref="O43:O46"/>
    <mergeCell ref="S43:S46"/>
    <mergeCell ref="D45:D46"/>
    <mergeCell ref="C49:D50"/>
    <mergeCell ref="E49:I49"/>
    <mergeCell ref="J49:N49"/>
    <mergeCell ref="O49:S49"/>
    <mergeCell ref="T49:X49"/>
    <mergeCell ref="Y49:Y50"/>
    <mergeCell ref="Z49:Z50"/>
    <mergeCell ref="AA49:AA50"/>
    <mergeCell ref="AB49:AB50"/>
    <mergeCell ref="E50:I50"/>
    <mergeCell ref="J50:N50"/>
    <mergeCell ref="O50:S50"/>
    <mergeCell ref="T50:X50"/>
    <mergeCell ref="D51:D53"/>
    <mergeCell ref="E51:I55"/>
    <mergeCell ref="Y51:Y55"/>
    <mergeCell ref="Z51:Z55"/>
    <mergeCell ref="AA51:AA55"/>
    <mergeCell ref="J52:J55"/>
    <mergeCell ref="N52:N55"/>
    <mergeCell ref="D54:D55"/>
    <mergeCell ref="C56:C60"/>
    <mergeCell ref="D56:D58"/>
    <mergeCell ref="J56:N60"/>
    <mergeCell ref="Y56:Y60"/>
    <mergeCell ref="O52:O55"/>
    <mergeCell ref="S52:S55"/>
    <mergeCell ref="E57:E60"/>
    <mergeCell ref="I57:I60"/>
    <mergeCell ref="C51:C55"/>
    <mergeCell ref="D59:D60"/>
    <mergeCell ref="C61:C65"/>
    <mergeCell ref="D61:D63"/>
    <mergeCell ref="O61:S65"/>
    <mergeCell ref="E62:E65"/>
    <mergeCell ref="I62:I65"/>
    <mergeCell ref="D64:D65"/>
    <mergeCell ref="J62:J65"/>
    <mergeCell ref="N62:N65"/>
    <mergeCell ref="AB51:AB55"/>
    <mergeCell ref="O57:O60"/>
    <mergeCell ref="S57:S60"/>
    <mergeCell ref="T57:T60"/>
    <mergeCell ref="X57:X60"/>
    <mergeCell ref="X52:X55"/>
    <mergeCell ref="T52:T55"/>
    <mergeCell ref="AA61:AA65"/>
    <mergeCell ref="AB61:AB65"/>
    <mergeCell ref="T62:T65"/>
    <mergeCell ref="X62:X65"/>
    <mergeCell ref="Z56:Z60"/>
    <mergeCell ref="AA56:AA60"/>
    <mergeCell ref="Y61:Y65"/>
    <mergeCell ref="Z61:Z65"/>
    <mergeCell ref="AB56:AB60"/>
  </mergeCells>
  <phoneticPr fontId="2"/>
  <conditionalFormatting sqref="J13 O18 E8">
    <cfRule type="cellIs" dxfId="19" priority="19" stopIfTrue="1" operator="equal">
      <formula>"×"</formula>
    </cfRule>
  </conditionalFormatting>
  <conditionalFormatting sqref="J8 O8 O13 E13 E18 J18">
    <cfRule type="cellIs" dxfId="18" priority="20" stopIfTrue="1" operator="equal">
      <formula>"×"</formula>
    </cfRule>
    <cfRule type="cellIs" dxfId="17" priority="21" stopIfTrue="1" operator="equal">
      <formula>"○"</formula>
    </cfRule>
  </conditionalFormatting>
  <conditionalFormatting sqref="Z8:Z22">
    <cfRule type="expression" dxfId="16" priority="18" stopIfTrue="1">
      <formula>COUNTIF(#REF!,Z8)&gt;1</formula>
    </cfRule>
  </conditionalFormatting>
  <conditionalFormatting sqref="J32 O37 T42 E27">
    <cfRule type="cellIs" dxfId="15" priority="15" stopIfTrue="1" operator="equal">
      <formula>"×"</formula>
    </cfRule>
  </conditionalFormatting>
  <conditionalFormatting sqref="J27 O27 T27 O32 T32 E32 E37 J37 T37 E42 J42 O42">
    <cfRule type="cellIs" dxfId="14" priority="16" stopIfTrue="1" operator="equal">
      <formula>"×"</formula>
    </cfRule>
    <cfRule type="cellIs" dxfId="13" priority="17" stopIfTrue="1" operator="equal">
      <formula>"○"</formula>
    </cfRule>
  </conditionalFormatting>
  <conditionalFormatting sqref="AB27:AB46">
    <cfRule type="expression" dxfId="12" priority="14" stopIfTrue="1">
      <formula>COUNTIF(#REF!,AB27)&gt;1</formula>
    </cfRule>
  </conditionalFormatting>
  <conditionalFormatting sqref="J56 O61 T66 E51">
    <cfRule type="cellIs" dxfId="11" priority="11" stopIfTrue="1" operator="equal">
      <formula>"×"</formula>
    </cfRule>
  </conditionalFormatting>
  <conditionalFormatting sqref="J51 O51 T51 O56 T56 E56 E61 J61 T61 E66 J66 O66">
    <cfRule type="cellIs" dxfId="10" priority="12" stopIfTrue="1" operator="equal">
      <formula>"×"</formula>
    </cfRule>
    <cfRule type="cellIs" dxfId="9" priority="13" stopIfTrue="1" operator="equal">
      <formula>"○"</formula>
    </cfRule>
  </conditionalFormatting>
  <conditionalFormatting sqref="AN13 AS18 AI8">
    <cfRule type="cellIs" dxfId="8" priority="7" stopIfTrue="1" operator="equal">
      <formula>"×"</formula>
    </cfRule>
  </conditionalFormatting>
  <conditionalFormatting sqref="AN8 AS8 AS13 AI13 AI18 AN18">
    <cfRule type="cellIs" dxfId="7" priority="8" stopIfTrue="1" operator="equal">
      <formula>"×"</formula>
    </cfRule>
    <cfRule type="cellIs" dxfId="6" priority="9" stopIfTrue="1" operator="equal">
      <formula>"○"</formula>
    </cfRule>
  </conditionalFormatting>
  <conditionalFormatting sqref="BA8:BA22">
    <cfRule type="expression" dxfId="5" priority="6" stopIfTrue="1">
      <formula>COUNTIF(#REF!,BA8)&gt;1</formula>
    </cfRule>
  </conditionalFormatting>
  <conditionalFormatting sqref="AN32 AS37 AI27">
    <cfRule type="cellIs" dxfId="4" priority="3" stopIfTrue="1" operator="equal">
      <formula>"×"</formula>
    </cfRule>
  </conditionalFormatting>
  <conditionalFormatting sqref="AN27 AS27 AS32 AI32 AI37 AN37">
    <cfRule type="cellIs" dxfId="3" priority="4" stopIfTrue="1" operator="equal">
      <formula>"×"</formula>
    </cfRule>
    <cfRule type="cellIs" dxfId="2" priority="5" stopIfTrue="1" operator="equal">
      <formula>"○"</formula>
    </cfRule>
  </conditionalFormatting>
  <conditionalFormatting sqref="BA27:BA41">
    <cfRule type="expression" dxfId="1" priority="2" stopIfTrue="1">
      <formula>COUNTIF(#REF!,BA27)&gt;1</formula>
    </cfRule>
  </conditionalFormatting>
  <conditionalFormatting sqref="AB51:AB70">
    <cfRule type="expression" dxfId="0" priority="1" stopIfTrue="1">
      <formula>COUNTIF(#REF!,AB51)&gt;1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12" scale="77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男子リーグ</vt:lpstr>
      <vt:lpstr>女子リーグ</vt:lpstr>
      <vt:lpstr>女子リーグ!Print_Area</vt:lpstr>
      <vt:lpstr>男子リーグ!Print_Area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</dc:creator>
  <cp:lastModifiedBy>Naoki Okada</cp:lastModifiedBy>
  <cp:lastPrinted>2016-11-26T04:10:31Z</cp:lastPrinted>
  <dcterms:created xsi:type="dcterms:W3CDTF">2015-07-13T15:39:25Z</dcterms:created>
  <dcterms:modified xsi:type="dcterms:W3CDTF">2026-02-03T09:55:54Z</dcterms:modified>
</cp:coreProperties>
</file>