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8_{4DEE0308-5871-4C0E-B4CD-D4937FA4EA8F}" xr6:coauthVersionLast="47" xr6:coauthVersionMax="47" xr10:uidLastSave="{00000000-0000-0000-0000-000000000000}"/>
  <bookViews>
    <workbookView xWindow="-108" yWindow="-108" windowWidth="23256" windowHeight="12456" activeTab="3" xr2:uid="{46F352B1-50A9-45C7-B6A8-CADC046859F2}"/>
  </bookViews>
  <sheets>
    <sheet name="男子Ｓ" sheetId="1" r:id="rId1"/>
    <sheet name="女子Ｓ" sheetId="2" r:id="rId2"/>
    <sheet name="男女リーグ" sheetId="3" r:id="rId3"/>
    <sheet name="順位" sheetId="4" r:id="rId4"/>
  </sheets>
  <externalReferences>
    <externalReference r:id="rId5"/>
    <externalReference r:id="rId6"/>
    <externalReference r:id="rId7"/>
    <externalReference r:id="rId8"/>
  </externalReferences>
  <definedNames>
    <definedName name="Excel_BuiltIn_Print_Area_1">#REF!</definedName>
    <definedName name="Excel_BuiltIn_Print_Area_3">#REF!</definedName>
    <definedName name="_xlnm.Print_Area" localSheetId="1">女子Ｓ!$A$1:$AK$62</definedName>
    <definedName name="_xlnm.Print_Area" localSheetId="0">男子Ｓ!$A$1:$BV$90</definedName>
    <definedName name="_xlnm.Print_Area" localSheetId="2">男女リーグ!$A$1:$BF$56</definedName>
    <definedName name="ランキングシード">#REF!</definedName>
    <definedName name="ランキング小">#REF!</definedName>
    <definedName name="ランキング大" localSheetId="3">#REF!</definedName>
    <definedName name="ランキング大" localSheetId="1">[1]ランク表!$A$2:$AO$54</definedName>
    <definedName name="ランキング大">[2]ランク表!$A$2:$AO$163</definedName>
    <definedName name="順位" localSheetId="3">#REF!</definedName>
    <definedName name="順位" localSheetId="1">[1]ランク表!$D$2:$D$54</definedName>
    <definedName name="順位">[2]ランク表!$D$2:$D$163</definedName>
    <definedName name="女子リーグ">#REF!</definedName>
    <definedName name="男子リーグ">男女リーグ!#REF!</definedName>
  </definedNames>
  <calcPr calcId="181029"/>
</workbook>
</file>

<file path=xl/calcChain.xml><?xml version="1.0" encoding="utf-8"?>
<calcChain xmlns="http://schemas.openxmlformats.org/spreadsheetml/2006/main">
  <c r="AX52" i="3" l="1"/>
  <c r="T52" i="3"/>
  <c r="M51" i="3"/>
  <c r="AX48" i="3"/>
  <c r="T48" i="3"/>
  <c r="AS47" i="3"/>
  <c r="O47" i="3"/>
  <c r="AF46" i="3"/>
  <c r="AF51" i="3"/>
  <c r="AF56" i="3" s="1"/>
  <c r="AE46" i="3"/>
  <c r="AE51" i="3" s="1"/>
  <c r="AE56" i="3" s="1"/>
  <c r="B46" i="3"/>
  <c r="B51" i="3"/>
  <c r="A46" i="3"/>
  <c r="A51" i="3"/>
  <c r="AF45" i="3"/>
  <c r="AF50" i="3" s="1"/>
  <c r="AF55" i="3"/>
  <c r="AE45" i="3"/>
  <c r="AE50" i="3"/>
  <c r="AE55" i="3" s="1"/>
  <c r="B45" i="3"/>
  <c r="A45" i="3"/>
  <c r="A50" i="3"/>
  <c r="A55" i="3" s="1"/>
  <c r="AF44" i="3"/>
  <c r="AF49" i="3" s="1"/>
  <c r="AF54" i="3" s="1"/>
  <c r="AE44" i="3"/>
  <c r="AE49" i="3"/>
  <c r="AE54" i="3" s="1"/>
  <c r="B44" i="3"/>
  <c r="B49" i="3" s="1"/>
  <c r="A44" i="3"/>
  <c r="AX43" i="3"/>
  <c r="AS43" i="3"/>
  <c r="AW43" i="3" s="1"/>
  <c r="AN48" i="3" s="1"/>
  <c r="AR48" i="3" s="1"/>
  <c r="AF43" i="3"/>
  <c r="AF48" i="3" s="1"/>
  <c r="AF53" i="3" s="1"/>
  <c r="AE43" i="3"/>
  <c r="AE48" i="3" s="1"/>
  <c r="AE53" i="3" s="1"/>
  <c r="T43" i="3"/>
  <c r="X43" i="3" s="1"/>
  <c r="T42" i="3" s="1"/>
  <c r="J52" i="3" s="1"/>
  <c r="S43" i="3"/>
  <c r="O43" i="3"/>
  <c r="B43" i="3"/>
  <c r="A43" i="3"/>
  <c r="A48" i="3" s="1"/>
  <c r="A53" i="3" s="1"/>
  <c r="AN42" i="3"/>
  <c r="AF42" i="3"/>
  <c r="AF47" i="3" s="1"/>
  <c r="AF52" i="3" s="1"/>
  <c r="AE42" i="3"/>
  <c r="AE47" i="3"/>
  <c r="AE52" i="3"/>
  <c r="O42" i="3"/>
  <c r="J47" i="3" s="1"/>
  <c r="J42" i="3"/>
  <c r="B42" i="3"/>
  <c r="A42" i="3"/>
  <c r="BB38" i="3"/>
  <c r="AX37" i="3"/>
  <c r="AI52" i="3" s="1"/>
  <c r="AX38" i="3"/>
  <c r="AS38" i="3"/>
  <c r="AN38" i="3"/>
  <c r="T38" i="3"/>
  <c r="O38" i="3"/>
  <c r="J38" i="3"/>
  <c r="AI37" i="3"/>
  <c r="E37" i="3"/>
  <c r="AI36" i="3"/>
  <c r="E36" i="3"/>
  <c r="AV34" i="3"/>
  <c r="BA34" i="3" s="1"/>
  <c r="AT34" i="3"/>
  <c r="AY34" i="3" s="1"/>
  <c r="AR34" i="3"/>
  <c r="AW34" i="3" s="1"/>
  <c r="BB34" i="3" s="1"/>
  <c r="AQ34" i="3"/>
  <c r="AP34" i="3"/>
  <c r="AU34" i="3"/>
  <c r="AZ34" i="3" s="1"/>
  <c r="AO34" i="3"/>
  <c r="AN34" i="3"/>
  <c r="AS34" i="3" s="1"/>
  <c r="AX34" i="3" s="1"/>
  <c r="Q34" i="3"/>
  <c r="V34" i="3" s="1"/>
  <c r="O34" i="3"/>
  <c r="T34" i="3"/>
  <c r="N34" i="3"/>
  <c r="S34" i="3" s="1"/>
  <c r="X34" i="3" s="1"/>
  <c r="M34" i="3"/>
  <c r="R34" i="3"/>
  <c r="W34" i="3" s="1"/>
  <c r="L34" i="3"/>
  <c r="K34" i="3"/>
  <c r="P34" i="3"/>
  <c r="U34" i="3"/>
  <c r="J34" i="3"/>
  <c r="AT33" i="3"/>
  <c r="AY33" i="3" s="1"/>
  <c r="AR33" i="3"/>
  <c r="AW33" i="3" s="1"/>
  <c r="BB33" i="3" s="1"/>
  <c r="AQ33" i="3"/>
  <c r="AV33" i="3"/>
  <c r="BA33" i="3" s="1"/>
  <c r="AP33" i="3"/>
  <c r="AU33" i="3"/>
  <c r="AZ33" i="3"/>
  <c r="AO33" i="3"/>
  <c r="AN33" i="3"/>
  <c r="P33" i="3"/>
  <c r="U33" i="3" s="1"/>
  <c r="N33" i="3"/>
  <c r="S33" i="3" s="1"/>
  <c r="X33" i="3" s="1"/>
  <c r="M33" i="3"/>
  <c r="R33" i="3"/>
  <c r="W33" i="3" s="1"/>
  <c r="L33" i="3"/>
  <c r="Q33" i="3" s="1"/>
  <c r="V33" i="3" s="1"/>
  <c r="K33" i="3"/>
  <c r="J33" i="3"/>
  <c r="AX24" i="3"/>
  <c r="T24" i="3"/>
  <c r="AE22" i="3"/>
  <c r="AE27" i="3"/>
  <c r="AX20" i="3"/>
  <c r="BB20" i="3" s="1"/>
  <c r="T20" i="3"/>
  <c r="AS19" i="3"/>
  <c r="O19" i="3"/>
  <c r="B19" i="3"/>
  <c r="AF18" i="3"/>
  <c r="AF23" i="3"/>
  <c r="AF28" i="3"/>
  <c r="AE18" i="3"/>
  <c r="AE23" i="3" s="1"/>
  <c r="AE28" i="3" s="1"/>
  <c r="B18" i="3"/>
  <c r="H18" i="3" s="1"/>
  <c r="A18" i="3"/>
  <c r="A23" i="3" s="1"/>
  <c r="A28" i="3" s="1"/>
  <c r="AF17" i="3"/>
  <c r="AF22" i="3" s="1"/>
  <c r="AF27" i="3" s="1"/>
  <c r="AE17" i="3"/>
  <c r="B17" i="3"/>
  <c r="B22" i="3" s="1"/>
  <c r="A17" i="3"/>
  <c r="H17" i="3" s="1"/>
  <c r="AF16" i="3"/>
  <c r="AF21" i="3"/>
  <c r="AF26" i="3"/>
  <c r="AE16" i="3"/>
  <c r="AE21" i="3"/>
  <c r="AE26" i="3"/>
  <c r="B16" i="3"/>
  <c r="A16" i="3"/>
  <c r="A21" i="3"/>
  <c r="A26" i="3"/>
  <c r="AX15" i="3"/>
  <c r="AS15" i="3"/>
  <c r="AF15" i="3"/>
  <c r="AF20" i="3"/>
  <c r="AF25" i="3" s="1"/>
  <c r="AE15" i="3"/>
  <c r="AE20" i="3" s="1"/>
  <c r="AE25" i="3" s="1"/>
  <c r="T15" i="3"/>
  <c r="O15" i="3"/>
  <c r="S15" i="3" s="1"/>
  <c r="B15" i="3"/>
  <c r="B20" i="3"/>
  <c r="A15" i="3"/>
  <c r="AN14" i="3"/>
  <c r="AF14" i="3"/>
  <c r="AF19" i="3"/>
  <c r="AF24" i="3" s="1"/>
  <c r="AE14" i="3"/>
  <c r="AE19" i="3"/>
  <c r="AE24" i="3" s="1"/>
  <c r="J14" i="3"/>
  <c r="B14" i="3"/>
  <c r="A14" i="3"/>
  <c r="A19" i="3" s="1"/>
  <c r="A24" i="3" s="1"/>
  <c r="BB10" i="3"/>
  <c r="AI25" i="3" s="1"/>
  <c r="AM25" i="3" s="1"/>
  <c r="AX10" i="3"/>
  <c r="AS10" i="3"/>
  <c r="AW10" i="3"/>
  <c r="AR10" i="3"/>
  <c r="AN9" i="3" s="1"/>
  <c r="AN10" i="3"/>
  <c r="T10" i="3"/>
  <c r="S10" i="3"/>
  <c r="O9" i="3" s="1"/>
  <c r="E19" i="3" s="1"/>
  <c r="O10" i="3"/>
  <c r="E20" i="3"/>
  <c r="I20" i="3" s="1"/>
  <c r="J10" i="3"/>
  <c r="AS9" i="3"/>
  <c r="AI19" i="3" s="1"/>
  <c r="AI9" i="3"/>
  <c r="E9" i="3"/>
  <c r="AI8" i="3"/>
  <c r="E8" i="3"/>
  <c r="AW6" i="3"/>
  <c r="BB6" i="3" s="1"/>
  <c r="AR6" i="3"/>
  <c r="AQ6" i="3"/>
  <c r="AV6" i="3" s="1"/>
  <c r="BA6" i="3" s="1"/>
  <c r="AP6" i="3"/>
  <c r="AU6" i="3"/>
  <c r="AZ6" i="3"/>
  <c r="AO6" i="3"/>
  <c r="AT6" i="3"/>
  <c r="AY6" i="3"/>
  <c r="AN6" i="3"/>
  <c r="AS6" i="3" s="1"/>
  <c r="AX6" i="3" s="1"/>
  <c r="W6" i="3"/>
  <c r="Q6" i="3"/>
  <c r="V6" i="3" s="1"/>
  <c r="N6" i="3"/>
  <c r="S6" i="3"/>
  <c r="X6" i="3"/>
  <c r="M6" i="3"/>
  <c r="R6" i="3" s="1"/>
  <c r="L6" i="3"/>
  <c r="K6" i="3"/>
  <c r="P6" i="3"/>
  <c r="U6" i="3" s="1"/>
  <c r="J6" i="3"/>
  <c r="O6" i="3"/>
  <c r="T6" i="3"/>
  <c r="AT5" i="3"/>
  <c r="AR5" i="3"/>
  <c r="AW5" i="3" s="1"/>
  <c r="BB5" i="3" s="1"/>
  <c r="AQ5" i="3"/>
  <c r="AP5" i="3"/>
  <c r="AU5" i="3" s="1"/>
  <c r="AZ5" i="3" s="1"/>
  <c r="AO5" i="3"/>
  <c r="AN5" i="3"/>
  <c r="X5" i="3"/>
  <c r="S5" i="3"/>
  <c r="P5" i="3"/>
  <c r="O5" i="3"/>
  <c r="N5" i="3"/>
  <c r="M5" i="3"/>
  <c r="L5" i="3"/>
  <c r="Q5" i="3"/>
  <c r="V5" i="3" s="1"/>
  <c r="K5" i="3"/>
  <c r="J5" i="3"/>
  <c r="V31" i="2"/>
  <c r="M19" i="3"/>
  <c r="R5" i="3"/>
  <c r="AV5" i="3"/>
  <c r="F19" i="3"/>
  <c r="AJ19" i="3"/>
  <c r="E25" i="3"/>
  <c r="I25" i="3" s="1"/>
  <c r="AN8" i="3"/>
  <c r="AS5" i="3"/>
  <c r="J9" i="3"/>
  <c r="N10" i="3"/>
  <c r="E15" i="3" s="1"/>
  <c r="I15" i="3" s="1"/>
  <c r="AI15" i="3"/>
  <c r="AM15" i="3" s="1"/>
  <c r="K19" i="3"/>
  <c r="H14" i="3"/>
  <c r="AL15" i="3"/>
  <c r="AI20" i="3"/>
  <c r="AM20" i="3" s="1"/>
  <c r="AO51" i="3"/>
  <c r="X10" i="3"/>
  <c r="T9" i="3" s="1"/>
  <c r="E24" i="3" s="1"/>
  <c r="B21" i="3"/>
  <c r="H21" i="3" s="1"/>
  <c r="B23" i="3"/>
  <c r="K23" i="3" s="1"/>
  <c r="AL18" i="3"/>
  <c r="AJ18" i="3"/>
  <c r="AI53" i="3"/>
  <c r="AM53" i="3"/>
  <c r="AS25" i="3"/>
  <c r="AW25" i="3" s="1"/>
  <c r="AX19" i="3"/>
  <c r="AS24" i="3" s="1"/>
  <c r="BB48" i="3"/>
  <c r="AS53" i="3" s="1"/>
  <c r="AW53" i="3" s="1"/>
  <c r="K51" i="3"/>
  <c r="F15" i="3"/>
  <c r="F18" i="3"/>
  <c r="AO23" i="3"/>
  <c r="E43" i="3"/>
  <c r="I43" i="3" s="1"/>
  <c r="N38" i="3"/>
  <c r="J37" i="3" s="1"/>
  <c r="B56" i="3"/>
  <c r="AJ51" i="3"/>
  <c r="H51" i="3"/>
  <c r="F51" i="3"/>
  <c r="A47" i="3"/>
  <c r="A52" i="3" s="1"/>
  <c r="AN36" i="3"/>
  <c r="AS33" i="3"/>
  <c r="AX33" i="3" s="1"/>
  <c r="AL44" i="3"/>
  <c r="H44" i="3"/>
  <c r="AJ44" i="3"/>
  <c r="AL45" i="3"/>
  <c r="H45" i="3"/>
  <c r="AJ45" i="3"/>
  <c r="AL46" i="3"/>
  <c r="H46" i="3"/>
  <c r="AJ46" i="3"/>
  <c r="F46" i="3"/>
  <c r="AS36" i="3"/>
  <c r="E14" i="3"/>
  <c r="Z9" i="3"/>
  <c r="Y9" i="3"/>
  <c r="AL23" i="3"/>
  <c r="B28" i="3"/>
  <c r="AJ23" i="3"/>
  <c r="F23" i="3"/>
  <c r="H23" i="3"/>
  <c r="AJ21" i="3"/>
  <c r="AX5" i="3"/>
  <c r="AX8" i="3"/>
  <c r="AS8" i="3"/>
  <c r="B27" i="3"/>
  <c r="R28" i="3"/>
  <c r="W5" i="3"/>
  <c r="F28" i="3"/>
  <c r="AL28" i="3"/>
  <c r="AT28" i="3"/>
  <c r="H28" i="3"/>
  <c r="AJ28" i="3"/>
  <c r="M28" i="3"/>
  <c r="K28" i="3"/>
  <c r="P28" i="3"/>
  <c r="AO28" i="3"/>
  <c r="BA5" i="3" l="1"/>
  <c r="AX47" i="3"/>
  <c r="AS52" i="3" s="1"/>
  <c r="T5" i="3"/>
  <c r="T8" i="3" s="1"/>
  <c r="O8" i="3"/>
  <c r="AI14" i="3"/>
  <c r="J36" i="3"/>
  <c r="O33" i="3"/>
  <c r="B47" i="3"/>
  <c r="AJ42" i="3"/>
  <c r="H42" i="3"/>
  <c r="AL42" i="3"/>
  <c r="F42" i="3"/>
  <c r="AJ17" i="3"/>
  <c r="AV28" i="3"/>
  <c r="AS42" i="3"/>
  <c r="AN47" i="3" s="1"/>
  <c r="U5" i="3"/>
  <c r="P26" i="3"/>
  <c r="O14" i="3"/>
  <c r="J19" i="3" s="1"/>
  <c r="J20" i="3"/>
  <c r="N20" i="3" s="1"/>
  <c r="T37" i="3"/>
  <c r="E52" i="3" s="1"/>
  <c r="AO21" i="3"/>
  <c r="AL21" i="3"/>
  <c r="F21" i="3"/>
  <c r="K21" i="3"/>
  <c r="B26" i="3"/>
  <c r="M21" i="3"/>
  <c r="AQ51" i="3"/>
  <c r="AQ19" i="3"/>
  <c r="AQ20" i="3"/>
  <c r="AQ23" i="3"/>
  <c r="AQ21" i="3"/>
  <c r="AQ28" i="3"/>
  <c r="BB15" i="3"/>
  <c r="AX14" i="3"/>
  <c r="AN24" i="3" s="1"/>
  <c r="AN25" i="3"/>
  <c r="AR25" i="3" s="1"/>
  <c r="H16" i="3"/>
  <c r="F16" i="3"/>
  <c r="AJ16" i="3"/>
  <c r="AA9" i="3"/>
  <c r="AX36" i="3"/>
  <c r="Y37" i="3"/>
  <c r="E42" i="3"/>
  <c r="X38" i="3"/>
  <c r="E53" i="3" s="1"/>
  <c r="I53" i="3" s="1"/>
  <c r="AL16" i="3"/>
  <c r="AL17" i="3"/>
  <c r="J8" i="3"/>
  <c r="A22" i="3"/>
  <c r="B24" i="3"/>
  <c r="AL19" i="3"/>
  <c r="H19" i="3"/>
  <c r="AO19" i="3"/>
  <c r="T19" i="3"/>
  <c r="O24" i="3" s="1"/>
  <c r="X20" i="3"/>
  <c r="O25" i="3" s="1"/>
  <c r="S25" i="3" s="1"/>
  <c r="B54" i="3"/>
  <c r="AR38" i="3"/>
  <c r="AN37" i="3" s="1"/>
  <c r="AJ43" i="3"/>
  <c r="H43" i="3"/>
  <c r="AL43" i="3"/>
  <c r="B48" i="3"/>
  <c r="M23" i="3"/>
  <c r="AY5" i="3"/>
  <c r="AJ14" i="3"/>
  <c r="F14" i="3"/>
  <c r="AL14" i="3"/>
  <c r="AJ15" i="3"/>
  <c r="H15" i="3"/>
  <c r="A20" i="3"/>
  <c r="K20" i="3" s="1"/>
  <c r="X15" i="3"/>
  <c r="J25" i="3" s="1"/>
  <c r="N25" i="3" s="1"/>
  <c r="T14" i="3"/>
  <c r="J24" i="3" s="1"/>
  <c r="E48" i="3"/>
  <c r="I48" i="3" s="1"/>
  <c r="S38" i="3"/>
  <c r="O37" i="3" s="1"/>
  <c r="AW38" i="3"/>
  <c r="AS37" i="3" s="1"/>
  <c r="AI47" i="3" s="1"/>
  <c r="J48" i="3"/>
  <c r="N48" i="3" s="1"/>
  <c r="BB43" i="3"/>
  <c r="AX42" i="3" s="1"/>
  <c r="AN52" i="3" s="1"/>
  <c r="F45" i="3"/>
  <c r="B50" i="3"/>
  <c r="T47" i="3"/>
  <c r="O52" i="3" s="1"/>
  <c r="X48" i="3"/>
  <c r="O53" i="3" s="1"/>
  <c r="S53" i="3" s="1"/>
  <c r="F43" i="3"/>
  <c r="AX9" i="3"/>
  <c r="AO20" i="3"/>
  <c r="AL20" i="3"/>
  <c r="B25" i="3"/>
  <c r="AN20" i="3"/>
  <c r="AR20" i="3" s="1"/>
  <c r="AW15" i="3"/>
  <c r="AS14" i="3" s="1"/>
  <c r="AN19" i="3" s="1"/>
  <c r="F44" i="3"/>
  <c r="A49" i="3"/>
  <c r="AL51" i="3"/>
  <c r="A56" i="3"/>
  <c r="AV56" i="3" s="1"/>
  <c r="J53" i="3"/>
  <c r="N53" i="3" s="1"/>
  <c r="F17" i="3"/>
  <c r="M49" i="3"/>
  <c r="AI42" i="3" l="1"/>
  <c r="BD37" i="3"/>
  <c r="BC37" i="3"/>
  <c r="BE37" i="3" s="1"/>
  <c r="AJ48" i="3"/>
  <c r="AO48" i="3"/>
  <c r="H48" i="3"/>
  <c r="F48" i="3"/>
  <c r="M48" i="3"/>
  <c r="B53" i="3"/>
  <c r="K48" i="3"/>
  <c r="AL48" i="3"/>
  <c r="M54" i="3"/>
  <c r="AL54" i="3"/>
  <c r="H54" i="3"/>
  <c r="R54" i="3"/>
  <c r="K54" i="3"/>
  <c r="AT54" i="3"/>
  <c r="H24" i="3"/>
  <c r="AO24" i="3"/>
  <c r="AJ24" i="3"/>
  <c r="K24" i="3"/>
  <c r="R24" i="3"/>
  <c r="AL24" i="3"/>
  <c r="F24" i="3"/>
  <c r="M24" i="3"/>
  <c r="AA37" i="3"/>
  <c r="BD14" i="3"/>
  <c r="BC14" i="3"/>
  <c r="BE14" i="3" s="1"/>
  <c r="A54" i="3"/>
  <c r="F54" i="3" s="1"/>
  <c r="AO49" i="3"/>
  <c r="H49" i="3"/>
  <c r="F49" i="3"/>
  <c r="K25" i="3"/>
  <c r="H25" i="3"/>
  <c r="AI24" i="3"/>
  <c r="BC9" i="3"/>
  <c r="BE9" i="3" s="1"/>
  <c r="M50" i="3"/>
  <c r="AL50" i="3"/>
  <c r="H50" i="3"/>
  <c r="AJ50" i="3"/>
  <c r="K50" i="3"/>
  <c r="F50" i="3"/>
  <c r="AO50" i="3"/>
  <c r="B55" i="3"/>
  <c r="AI43" i="3"/>
  <c r="AM43" i="3" s="1"/>
  <c r="AJ49" i="3"/>
  <c r="A27" i="3"/>
  <c r="K22" i="3"/>
  <c r="AL22" i="3"/>
  <c r="AJ22" i="3"/>
  <c r="AO22" i="3"/>
  <c r="H22" i="3"/>
  <c r="M22" i="3"/>
  <c r="F22" i="3"/>
  <c r="AQ48" i="3"/>
  <c r="AQ25" i="3"/>
  <c r="AO47" i="3"/>
  <c r="B52" i="3"/>
  <c r="H47" i="3"/>
  <c r="F47" i="3"/>
  <c r="K47" i="3"/>
  <c r="AL47" i="3"/>
  <c r="AJ47" i="3"/>
  <c r="BD47" i="3" s="1"/>
  <c r="M47" i="3"/>
  <c r="BD9" i="3"/>
  <c r="AQ50" i="3"/>
  <c r="AV25" i="3"/>
  <c r="F20" i="3"/>
  <c r="Z19" i="3" s="1"/>
  <c r="AT24" i="3"/>
  <c r="K49" i="3"/>
  <c r="AQ47" i="3"/>
  <c r="AV24" i="3"/>
  <c r="AQ49" i="3"/>
  <c r="AQ22" i="3"/>
  <c r="BC19" i="3" s="1"/>
  <c r="F26" i="3"/>
  <c r="AJ26" i="3"/>
  <c r="M26" i="3"/>
  <c r="AL26" i="3"/>
  <c r="K26" i="3"/>
  <c r="R26" i="3"/>
  <c r="AT26" i="3"/>
  <c r="H26" i="3"/>
  <c r="AO26" i="3"/>
  <c r="P24" i="3"/>
  <c r="AV54" i="3"/>
  <c r="T33" i="3"/>
  <c r="T36" i="3" s="1"/>
  <c r="O36" i="3"/>
  <c r="AQ54" i="3"/>
  <c r="F56" i="3"/>
  <c r="AO56" i="3"/>
  <c r="AL56" i="3"/>
  <c r="M56" i="3"/>
  <c r="AT56" i="3"/>
  <c r="P56" i="3"/>
  <c r="AJ56" i="3"/>
  <c r="H56" i="3"/>
  <c r="K56" i="3"/>
  <c r="R56" i="3"/>
  <c r="AN53" i="3"/>
  <c r="AR53" i="3" s="1"/>
  <c r="E47" i="3"/>
  <c r="Z37" i="3"/>
  <c r="A25" i="3"/>
  <c r="F25" i="3" s="1"/>
  <c r="AJ20" i="3"/>
  <c r="BD19" i="3" s="1"/>
  <c r="H20" i="3"/>
  <c r="M20" i="3"/>
  <c r="Y14" i="3"/>
  <c r="Z14" i="3"/>
  <c r="AL49" i="3"/>
  <c r="Y42" i="3"/>
  <c r="Z42" i="3"/>
  <c r="AQ56" i="3"/>
  <c r="AQ24" i="3"/>
  <c r="AI48" i="3"/>
  <c r="AM48" i="3" s="1"/>
  <c r="AQ26" i="3"/>
  <c r="AV26" i="3"/>
  <c r="BE19" i="3" l="1"/>
  <c r="R27" i="3"/>
  <c r="H27" i="3"/>
  <c r="AL27" i="3"/>
  <c r="P27" i="3"/>
  <c r="AT27" i="3"/>
  <c r="F27" i="3"/>
  <c r="M27" i="3"/>
  <c r="AO27" i="3"/>
  <c r="AV27" i="3"/>
  <c r="AQ27" i="3"/>
  <c r="AJ27" i="3"/>
  <c r="K27" i="3"/>
  <c r="M25" i="3"/>
  <c r="Z24" i="3" s="1"/>
  <c r="AL25" i="3"/>
  <c r="Y19" i="3"/>
  <c r="AA19" i="3" s="1"/>
  <c r="AO55" i="3"/>
  <c r="H55" i="3"/>
  <c r="K55" i="3"/>
  <c r="AJ55" i="3"/>
  <c r="AT55" i="3"/>
  <c r="AL55" i="3"/>
  <c r="F55" i="3"/>
  <c r="M55" i="3"/>
  <c r="R55" i="3"/>
  <c r="P55" i="3"/>
  <c r="AV55" i="3"/>
  <c r="AQ55" i="3"/>
  <c r="AA14" i="3"/>
  <c r="BC47" i="3"/>
  <c r="BE47" i="3" s="1"/>
  <c r="M52" i="3"/>
  <c r="AL52" i="3"/>
  <c r="AJ52" i="3"/>
  <c r="R52" i="3"/>
  <c r="P52" i="3"/>
  <c r="AT52" i="3"/>
  <c r="H52" i="3"/>
  <c r="F52" i="3"/>
  <c r="AO52" i="3"/>
  <c r="K52" i="3"/>
  <c r="AQ52" i="3"/>
  <c r="AV52" i="3"/>
  <c r="P25" i="3"/>
  <c r="AO25" i="3"/>
  <c r="AJ25" i="3"/>
  <c r="BC24" i="3" s="1"/>
  <c r="AO54" i="3"/>
  <c r="H53" i="3"/>
  <c r="AO53" i="3"/>
  <c r="F53" i="3"/>
  <c r="R53" i="3"/>
  <c r="AT53" i="3"/>
  <c r="K53" i="3"/>
  <c r="AJ53" i="3"/>
  <c r="M53" i="3"/>
  <c r="AL53" i="3"/>
  <c r="AV53" i="3"/>
  <c r="P53" i="3"/>
  <c r="AQ53" i="3"/>
  <c r="Y47" i="3"/>
  <c r="Z47" i="3"/>
  <c r="AA42" i="3"/>
  <c r="AT25" i="3"/>
  <c r="R25" i="3"/>
  <c r="Y24" i="3"/>
  <c r="AJ54" i="3"/>
  <c r="P54" i="3"/>
  <c r="BD42" i="3"/>
  <c r="BC42" i="3"/>
  <c r="BE42" i="3" s="1"/>
  <c r="Z52" i="3" l="1"/>
  <c r="Y52" i="3"/>
  <c r="AA52" i="3" s="1"/>
  <c r="AB52" i="3" s="1"/>
  <c r="BC52" i="3"/>
  <c r="BD52" i="3"/>
  <c r="AB14" i="3"/>
  <c r="BD24" i="3"/>
  <c r="BE24" i="3" s="1"/>
  <c r="AA24" i="3"/>
  <c r="AB24" i="3" s="1"/>
  <c r="AB19" i="3"/>
  <c r="AA47" i="3"/>
  <c r="BE52" i="3" l="1"/>
  <c r="AB42" i="3"/>
  <c r="AB47" i="3"/>
  <c r="AB9" i="3"/>
  <c r="AB37" i="3"/>
</calcChain>
</file>

<file path=xl/sharedStrings.xml><?xml version="1.0" encoding="utf-8"?>
<sst xmlns="http://schemas.openxmlformats.org/spreadsheetml/2006/main" count="1315" uniqueCount="272">
  <si>
    <t>令和元年度　大阪国際招待卓球選手権大会県予選会（ジュニアの部）</t>
    <rPh sb="2" eb="3">
      <t>モト</t>
    </rPh>
    <phoneticPr fontId="2"/>
  </si>
  <si>
    <t>男子シングルス</t>
  </si>
  <si>
    <t>期日：令和元年8月1日（木）</t>
    <phoneticPr fontId="2"/>
  </si>
  <si>
    <t>会場：丸亀市民体育館</t>
  </si>
  <si>
    <t>三　宅</t>
  </si>
  <si>
    <t>(</t>
  </si>
  <si>
    <t>香川西</t>
  </si>
  <si>
    <t>)</t>
  </si>
  <si>
    <t>大　下</t>
  </si>
  <si>
    <t>吉　田</t>
  </si>
  <si>
    <t>尽　誠</t>
  </si>
  <si>
    <t>高　城</t>
  </si>
  <si>
    <t>亀　野</t>
  </si>
  <si>
    <t>多度津</t>
  </si>
  <si>
    <t>堀　場</t>
  </si>
  <si>
    <t>高桜井</t>
  </si>
  <si>
    <t>牧　野</t>
  </si>
  <si>
    <t>白　川</t>
  </si>
  <si>
    <t>観　一</t>
  </si>
  <si>
    <t>三　木</t>
  </si>
  <si>
    <t>宮　崎</t>
  </si>
  <si>
    <t>高中央</t>
  </si>
  <si>
    <t>岡　原</t>
  </si>
  <si>
    <t>丸　亀</t>
  </si>
  <si>
    <t>植　村</t>
  </si>
  <si>
    <t>高工芸</t>
  </si>
  <si>
    <t>齋　藤</t>
  </si>
  <si>
    <t>高松西</t>
  </si>
  <si>
    <t>　滝</t>
  </si>
  <si>
    <t>坂　出</t>
  </si>
  <si>
    <t>山　下</t>
  </si>
  <si>
    <t>久　保</t>
  </si>
  <si>
    <t>工　藤</t>
  </si>
  <si>
    <t>高松商</t>
  </si>
  <si>
    <t>西　川</t>
  </si>
  <si>
    <t>大　賀</t>
  </si>
  <si>
    <t>児　山</t>
  </si>
  <si>
    <t>瀬　尾</t>
  </si>
  <si>
    <t>善　一</t>
  </si>
  <si>
    <t>山　際</t>
  </si>
  <si>
    <t>徳　永</t>
  </si>
  <si>
    <t>高　松</t>
  </si>
  <si>
    <t>多田羅</t>
  </si>
  <si>
    <t>黒　川</t>
  </si>
  <si>
    <t>大　林</t>
  </si>
  <si>
    <t>藤　井</t>
  </si>
  <si>
    <t>三　島</t>
  </si>
  <si>
    <t>綾　田</t>
  </si>
  <si>
    <t>和　泉</t>
  </si>
  <si>
    <t>白　井</t>
  </si>
  <si>
    <t>廣　瀬</t>
  </si>
  <si>
    <t>山　田</t>
  </si>
  <si>
    <t>伊　関</t>
  </si>
  <si>
    <t>濵　本</t>
  </si>
  <si>
    <t>中　村</t>
  </si>
  <si>
    <t>森　田</t>
  </si>
  <si>
    <t>井　上</t>
  </si>
  <si>
    <t>野　坂</t>
  </si>
  <si>
    <t>高　尾</t>
  </si>
  <si>
    <t>髙　木</t>
  </si>
  <si>
    <t>木　村</t>
  </si>
  <si>
    <t>鵜　川</t>
  </si>
  <si>
    <t>太　田</t>
  </si>
  <si>
    <t>小　野</t>
  </si>
  <si>
    <t>濵　野</t>
  </si>
  <si>
    <t>宮　脇</t>
  </si>
  <si>
    <t>藤　原</t>
  </si>
  <si>
    <t>池　田</t>
  </si>
  <si>
    <t>松　岡</t>
  </si>
  <si>
    <t>出　原</t>
  </si>
  <si>
    <t>渡　邊</t>
  </si>
  <si>
    <t>川　田</t>
  </si>
  <si>
    <t>山　本</t>
  </si>
  <si>
    <t>細　川</t>
  </si>
  <si>
    <t>平　田</t>
  </si>
  <si>
    <t>長　田</t>
  </si>
  <si>
    <t>野　村</t>
  </si>
  <si>
    <t>松　本</t>
  </si>
  <si>
    <t>山　地</t>
  </si>
  <si>
    <t>大　西</t>
  </si>
  <si>
    <t>橋　本</t>
  </si>
  <si>
    <t>今　瀧</t>
  </si>
  <si>
    <t>上　原</t>
  </si>
  <si>
    <t>國　本</t>
  </si>
  <si>
    <t>中　西</t>
  </si>
  <si>
    <t>大　影</t>
  </si>
  <si>
    <t>長　西</t>
  </si>
  <si>
    <t>　林</t>
  </si>
  <si>
    <t>福　家</t>
  </si>
  <si>
    <t>福　岡</t>
  </si>
  <si>
    <t>　坂</t>
  </si>
  <si>
    <t>植　松</t>
  </si>
  <si>
    <t>　森</t>
  </si>
  <si>
    <t>大　恵</t>
  </si>
  <si>
    <t>卓球家Jr</t>
  </si>
  <si>
    <t>亀　井</t>
  </si>
  <si>
    <r>
      <t>筒　井</t>
    </r>
    <r>
      <rPr>
        <sz val="9"/>
        <rFont val="HG丸ｺﾞｼｯｸM-PRO"/>
        <family val="3"/>
        <charset val="128"/>
      </rPr>
      <t>謙</t>
    </r>
  </si>
  <si>
    <t>泉　川</t>
  </si>
  <si>
    <t>田　所</t>
  </si>
  <si>
    <t>川　口</t>
  </si>
  <si>
    <t>宮　本</t>
  </si>
  <si>
    <t>日　下</t>
  </si>
  <si>
    <t>石　川</t>
  </si>
  <si>
    <t>金　岡</t>
  </si>
  <si>
    <t>向　井</t>
  </si>
  <si>
    <t>　岡</t>
  </si>
  <si>
    <t>仙　塲</t>
  </si>
  <si>
    <t>河　瀬</t>
  </si>
  <si>
    <t>藤　田</t>
  </si>
  <si>
    <t>大　嶋</t>
  </si>
  <si>
    <t>佐々木</t>
  </si>
  <si>
    <t>池　本</t>
  </si>
  <si>
    <t>藤　渕</t>
  </si>
  <si>
    <t>片　山</t>
  </si>
  <si>
    <t>宮　下</t>
  </si>
  <si>
    <t>三　枝</t>
  </si>
  <si>
    <r>
      <t>筒　井</t>
    </r>
    <r>
      <rPr>
        <sz val="9"/>
        <rFont val="HG丸ｺﾞｼｯｸM-PRO"/>
        <family val="3"/>
        <charset val="128"/>
      </rPr>
      <t>楓</t>
    </r>
  </si>
  <si>
    <t>西　谷</t>
  </si>
  <si>
    <t>梅　津</t>
  </si>
  <si>
    <t>深　見</t>
  </si>
  <si>
    <t>白　河</t>
  </si>
  <si>
    <t>白　神</t>
  </si>
  <si>
    <t>香　川</t>
  </si>
  <si>
    <t>直　井</t>
  </si>
  <si>
    <t>永　峰</t>
  </si>
  <si>
    <t>大　川</t>
  </si>
  <si>
    <t>和　田</t>
  </si>
  <si>
    <t>出　石</t>
  </si>
  <si>
    <t>増　田</t>
  </si>
  <si>
    <t>阿　部</t>
  </si>
  <si>
    <t>竹　内</t>
  </si>
  <si>
    <t>三　野</t>
  </si>
  <si>
    <t>武　田</t>
  </si>
  <si>
    <t>東　岡</t>
  </si>
  <si>
    <t>寄　高</t>
  </si>
  <si>
    <t>佐　藤</t>
  </si>
  <si>
    <t>十　川</t>
  </si>
  <si>
    <t>福　田</t>
  </si>
  <si>
    <t>秋　山</t>
  </si>
  <si>
    <t>西　峯</t>
  </si>
  <si>
    <t>小　西</t>
  </si>
  <si>
    <t>國　宗</t>
  </si>
  <si>
    <t>松　下</t>
  </si>
  <si>
    <t>前　田</t>
  </si>
  <si>
    <t>熊　野</t>
  </si>
  <si>
    <t>北　條</t>
  </si>
  <si>
    <t>吉　岡</t>
  </si>
  <si>
    <t>萬　藤</t>
  </si>
  <si>
    <t>小　橋</t>
  </si>
  <si>
    <t>沖　野</t>
  </si>
  <si>
    <t>遠　藤</t>
  </si>
  <si>
    <t>竹　嶋</t>
  </si>
  <si>
    <t>香　西</t>
  </si>
  <si>
    <t>植　田</t>
  </si>
  <si>
    <t>萱　原</t>
  </si>
  <si>
    <t>岸　田</t>
  </si>
  <si>
    <t>井　手</t>
  </si>
  <si>
    <t>斎　藤</t>
  </si>
  <si>
    <t>冨　田</t>
  </si>
  <si>
    <t>三　谷</t>
  </si>
  <si>
    <t>大　池</t>
  </si>
  <si>
    <t>石　井</t>
  </si>
  <si>
    <t>長谷川</t>
  </si>
  <si>
    <t>女子シングルス</t>
  </si>
  <si>
    <t>長　野</t>
  </si>
  <si>
    <t>中　島</t>
  </si>
  <si>
    <t>柳　井</t>
  </si>
  <si>
    <t>鈴　木</t>
  </si>
  <si>
    <t>仁　田</t>
  </si>
  <si>
    <t>斉　藤</t>
  </si>
  <si>
    <t>　東</t>
  </si>
  <si>
    <t>國　方</t>
  </si>
  <si>
    <t>池　内</t>
  </si>
  <si>
    <t>長　樂</t>
  </si>
  <si>
    <t>岡　本</t>
  </si>
  <si>
    <t>尾　﨑</t>
  </si>
  <si>
    <t>西　岡</t>
  </si>
  <si>
    <t>後　藤</t>
  </si>
  <si>
    <t>豊　田</t>
  </si>
  <si>
    <t>水　原</t>
  </si>
  <si>
    <t>二　宮</t>
  </si>
  <si>
    <t>横　手</t>
  </si>
  <si>
    <t>岸　村</t>
  </si>
  <si>
    <t>成　瀬</t>
  </si>
  <si>
    <t>北　谷</t>
  </si>
  <si>
    <t>福　本</t>
  </si>
  <si>
    <t>水　川</t>
  </si>
  <si>
    <t>川　崎</t>
  </si>
  <si>
    <t>ヴィスポ</t>
  </si>
  <si>
    <t>　堤</t>
  </si>
  <si>
    <t>川　上</t>
  </si>
  <si>
    <t>小　松</t>
  </si>
  <si>
    <t>　菅</t>
  </si>
  <si>
    <t>赤　木</t>
  </si>
  <si>
    <t>立　本</t>
  </si>
  <si>
    <t>藤　本</t>
  </si>
  <si>
    <t>長　尾</t>
  </si>
  <si>
    <t>南　部</t>
  </si>
  <si>
    <t>西　山</t>
  </si>
  <si>
    <t>岩　﨑</t>
  </si>
  <si>
    <t>高松商</t>
    <phoneticPr fontId="2"/>
  </si>
  <si>
    <t>大西</t>
    <rPh sb="0" eb="2">
      <t>オオニシ</t>
    </rPh>
    <phoneticPr fontId="2"/>
  </si>
  <si>
    <t>（香川西）</t>
    <rPh sb="1" eb="4">
      <t>カガワニシ</t>
    </rPh>
    <phoneticPr fontId="2"/>
  </si>
  <si>
    <t>小野</t>
    <rPh sb="0" eb="2">
      <t>オノ</t>
    </rPh>
    <phoneticPr fontId="2"/>
  </si>
  <si>
    <t>廣瀬</t>
    <rPh sb="0" eb="2">
      <t>ヒロセ</t>
    </rPh>
    <phoneticPr fontId="2"/>
  </si>
  <si>
    <t>（高松商）</t>
    <rPh sb="1" eb="3">
      <t>タカマツ</t>
    </rPh>
    <rPh sb="3" eb="4">
      <t>ショウ</t>
    </rPh>
    <phoneticPr fontId="2"/>
  </si>
  <si>
    <t>長尾</t>
    <rPh sb="0" eb="2">
      <t>ナガオ</t>
    </rPh>
    <phoneticPr fontId="2"/>
  </si>
  <si>
    <t>（卓球家Ｊｒ）</t>
    <rPh sb="1" eb="3">
      <t>タッキュウ</t>
    </rPh>
    <rPh sb="3" eb="4">
      <t>イエ</t>
    </rPh>
    <phoneticPr fontId="2"/>
  </si>
  <si>
    <t>長野</t>
    <rPh sb="0" eb="2">
      <t>ナガノ</t>
    </rPh>
    <phoneticPr fontId="2"/>
  </si>
  <si>
    <t>尾崎</t>
    <rPh sb="0" eb="2">
      <t>オザキ</t>
    </rPh>
    <phoneticPr fontId="2"/>
  </si>
  <si>
    <t>（善一）</t>
    <rPh sb="1" eb="3">
      <t>ゼンイチ</t>
    </rPh>
    <phoneticPr fontId="2"/>
  </si>
  <si>
    <t>成瀬</t>
    <rPh sb="0" eb="2">
      <t>ナルセ</t>
    </rPh>
    <phoneticPr fontId="2"/>
  </si>
  <si>
    <t>（尽誠）</t>
    <rPh sb="1" eb="3">
      <t>ジンセイ</t>
    </rPh>
    <phoneticPr fontId="2"/>
  </si>
  <si>
    <t>岡本</t>
    <rPh sb="0" eb="2">
      <t>オカモト</t>
    </rPh>
    <phoneticPr fontId="2"/>
  </si>
  <si>
    <t>期日：令和元年8月1日（木）</t>
    <phoneticPr fontId="2"/>
  </si>
  <si>
    <t>三宅</t>
    <rPh sb="0" eb="2">
      <t>ミヤケ</t>
    </rPh>
    <phoneticPr fontId="2"/>
  </si>
  <si>
    <t>石井</t>
    <rPh sb="0" eb="2">
      <t>イシイ</t>
    </rPh>
    <phoneticPr fontId="2"/>
  </si>
  <si>
    <t>福岡</t>
    <rPh sb="0" eb="2">
      <t>フクオカ</t>
    </rPh>
    <phoneticPr fontId="2"/>
  </si>
  <si>
    <t>大恵</t>
    <rPh sb="0" eb="2">
      <t>オオエ</t>
    </rPh>
    <phoneticPr fontId="2"/>
  </si>
  <si>
    <t>（卓球家Ｊｒ）</t>
    <rPh sb="1" eb="3">
      <t>タッキュウ</t>
    </rPh>
    <rPh sb="3" eb="4">
      <t>ヤ</t>
    </rPh>
    <phoneticPr fontId="2"/>
  </si>
  <si>
    <t>亀井</t>
    <rPh sb="0" eb="2">
      <t>カメイ</t>
    </rPh>
    <phoneticPr fontId="2"/>
  </si>
  <si>
    <t>（高松商）</t>
    <rPh sb="1" eb="4">
      <t>タカマツショウ</t>
    </rPh>
    <phoneticPr fontId="2"/>
  </si>
  <si>
    <t>木村</t>
    <rPh sb="0" eb="2">
      <t>キムラ</t>
    </rPh>
    <phoneticPr fontId="2"/>
  </si>
  <si>
    <t>(高松商)</t>
    <rPh sb="1" eb="4">
      <t>タカマツショウ</t>
    </rPh>
    <phoneticPr fontId="2"/>
  </si>
  <si>
    <t>鵜川</t>
    <rPh sb="0" eb="2">
      <t>ウガワ</t>
    </rPh>
    <phoneticPr fontId="2"/>
  </si>
  <si>
    <t>（高中央）</t>
    <rPh sb="1" eb="2">
      <t>タカ</t>
    </rPh>
    <rPh sb="2" eb="4">
      <t>チュウオウ</t>
    </rPh>
    <phoneticPr fontId="2"/>
  </si>
  <si>
    <r>
      <t>筒井</t>
    </r>
    <r>
      <rPr>
        <sz val="16"/>
        <rFont val="ＭＳ Ｐ明朝"/>
        <family val="1"/>
        <charset val="128"/>
      </rPr>
      <t>謙</t>
    </r>
    <rPh sb="0" eb="2">
      <t>ツツイ</t>
    </rPh>
    <rPh sb="2" eb="3">
      <t>ケン</t>
    </rPh>
    <phoneticPr fontId="2"/>
  </si>
  <si>
    <t>令和元年度　大阪国際招待卓球選手権大会香川県予選会（ジュニアの部）</t>
    <rPh sb="2" eb="3">
      <t>モト</t>
    </rPh>
    <phoneticPr fontId="2"/>
  </si>
  <si>
    <t>〇</t>
    <phoneticPr fontId="2"/>
  </si>
  <si>
    <t>(〇大阪国際出場）</t>
    <rPh sb="2" eb="6">
      <t>オオサカコクサイ</t>
    </rPh>
    <rPh sb="6" eb="8">
      <t>シュツジョウ</t>
    </rPh>
    <phoneticPr fontId="2"/>
  </si>
  <si>
    <t>令和元年度　大阪国際招待卓球選手権大会県予選会（ジュニアの部）</t>
    <rPh sb="0" eb="3">
      <t>レイワモト</t>
    </rPh>
    <rPh sb="3" eb="5">
      <t>ネンド</t>
    </rPh>
    <phoneticPr fontId="2"/>
  </si>
  <si>
    <t>期日：令和元年8月1日(木)</t>
    <rPh sb="3" eb="5">
      <t>レイワ</t>
    </rPh>
    <rPh sb="5" eb="6">
      <t>モト</t>
    </rPh>
    <rPh sb="12" eb="13">
      <t>モク</t>
    </rPh>
    <phoneticPr fontId="2"/>
  </si>
  <si>
    <t>男子</t>
    <rPh sb="0" eb="2">
      <t>ダンシ</t>
    </rPh>
    <phoneticPr fontId="2"/>
  </si>
  <si>
    <t>会場：丸亀市民体育館</t>
    <rPh sb="3" eb="7">
      <t>マルガメシミン</t>
    </rPh>
    <rPh sb="7" eb="10">
      <t>タイイクカン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</si>
  <si>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</si>
  <si>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</si>
  <si>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</si>
  <si>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</si>
  <si>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三宅</t>
    <rPh sb="0" eb="2">
      <t>ミヤケ</t>
    </rPh>
    <phoneticPr fontId="2"/>
  </si>
  <si>
    <t>－</t>
  </si>
  <si>
    <t>大恵</t>
    <rPh sb="0" eb="2">
      <t>オオエ</t>
    </rPh>
    <phoneticPr fontId="2"/>
  </si>
  <si>
    <t>香川西</t>
    <rPh sb="0" eb="3">
      <t>カガワニシ</t>
    </rPh>
    <phoneticPr fontId="2"/>
  </si>
  <si>
    <t>卓球家Jr</t>
    <rPh sb="0" eb="3">
      <t>タッキュウヤ</t>
    </rPh>
    <phoneticPr fontId="2"/>
  </si>
  <si>
    <t>鵜川</t>
    <rPh sb="0" eb="2">
      <t>ウガワ</t>
    </rPh>
    <phoneticPr fontId="2"/>
  </si>
  <si>
    <t>木村</t>
    <rPh sb="0" eb="2">
      <t>キムラ</t>
    </rPh>
    <phoneticPr fontId="2"/>
  </si>
  <si>
    <t>高松商</t>
    <rPh sb="0" eb="3">
      <t>タカマツショウ</t>
    </rPh>
    <phoneticPr fontId="2"/>
  </si>
  <si>
    <t>亀井</t>
    <rPh sb="0" eb="2">
      <t>カメイ</t>
    </rPh>
    <phoneticPr fontId="2"/>
  </si>
  <si>
    <r>
      <t>筒井</t>
    </r>
    <r>
      <rPr>
        <sz val="12"/>
        <rFont val="HG丸ｺﾞｼｯｸM-PRO"/>
        <family val="3"/>
        <charset val="128"/>
      </rPr>
      <t>謙</t>
    </r>
    <rPh sb="0" eb="2">
      <t>ツツイ</t>
    </rPh>
    <rPh sb="2" eb="3">
      <t>ケン</t>
    </rPh>
    <phoneticPr fontId="2"/>
  </si>
  <si>
    <t>高中央</t>
    <rPh sb="0" eb="3">
      <t>タカチュウオウ</t>
    </rPh>
    <phoneticPr fontId="2"/>
  </si>
  <si>
    <t>福岡</t>
    <rPh sb="0" eb="2">
      <t>フクオカ</t>
    </rPh>
    <phoneticPr fontId="2"/>
  </si>
  <si>
    <t>石井</t>
    <rPh sb="0" eb="2">
      <t>イシイ</t>
    </rPh>
    <phoneticPr fontId="2"/>
  </si>
  <si>
    <t>尽誠</t>
    <rPh sb="0" eb="2">
      <t>ジンセイ</t>
    </rPh>
    <phoneticPr fontId="2"/>
  </si>
  <si>
    <t>高松商</t>
    <rPh sb="0" eb="2">
      <t>タカマツ</t>
    </rPh>
    <rPh sb="2" eb="3">
      <t>ショウ</t>
    </rPh>
    <phoneticPr fontId="2"/>
  </si>
  <si>
    <t>女子</t>
    <rPh sb="0" eb="2">
      <t>ジョシ</t>
    </rPh>
    <phoneticPr fontId="2"/>
  </si>
  <si>
    <t>長野</t>
    <rPh sb="0" eb="2">
      <t>ナガノ</t>
    </rPh>
    <phoneticPr fontId="2"/>
  </si>
  <si>
    <t>廣瀬</t>
    <rPh sb="0" eb="2">
      <t>ヒロセ</t>
    </rPh>
    <phoneticPr fontId="2"/>
  </si>
  <si>
    <t>大西</t>
    <rPh sb="0" eb="2">
      <t>オオニシ</t>
    </rPh>
    <phoneticPr fontId="2"/>
  </si>
  <si>
    <t>岡本</t>
    <rPh sb="0" eb="2">
      <t>オカモト</t>
    </rPh>
    <phoneticPr fontId="2"/>
  </si>
  <si>
    <t>成瀬</t>
    <rPh sb="0" eb="2">
      <t>ナルセ</t>
    </rPh>
    <phoneticPr fontId="2"/>
  </si>
  <si>
    <t>小野</t>
    <rPh sb="0" eb="2">
      <t>オノ</t>
    </rPh>
    <phoneticPr fontId="2"/>
  </si>
  <si>
    <t>卓球屋Jr</t>
    <rPh sb="0" eb="2">
      <t>タッキュウ</t>
    </rPh>
    <rPh sb="2" eb="3">
      <t>ヤ</t>
    </rPh>
    <phoneticPr fontId="2"/>
  </si>
  <si>
    <t>長尾</t>
    <rPh sb="0" eb="2">
      <t>ナガオ</t>
    </rPh>
    <phoneticPr fontId="2"/>
  </si>
  <si>
    <t>尾崎</t>
    <rPh sb="0" eb="2">
      <t>オザキ</t>
    </rPh>
    <phoneticPr fontId="2"/>
  </si>
  <si>
    <t>善一</t>
    <rPh sb="0" eb="2">
      <t>ゼンイチ</t>
    </rPh>
    <phoneticPr fontId="2"/>
  </si>
  <si>
    <t>Best32</t>
    <phoneticPr fontId="2"/>
  </si>
  <si>
    <t>Best16</t>
    <phoneticPr fontId="2"/>
  </si>
  <si>
    <t>筒　井謙</t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</si>
  <si>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</si>
  <si>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</si>
  <si>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</si>
  <si>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</si>
  <si>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第59回　大阪国際招待卓球選手権大会香川県予選会（ジュニアの部） 順位</t>
    <rPh sb="0" eb="1">
      <t>ダイ</t>
    </rPh>
    <rPh sb="3" eb="4">
      <t>カイ</t>
    </rPh>
    <rPh sb="5" eb="9">
      <t>オオサカコクサイ</t>
    </rPh>
    <rPh sb="9" eb="18">
      <t>ショウタイタッキュウセンシュケンタイカイ</t>
    </rPh>
    <rPh sb="18" eb="24">
      <t>カガワケンヨセンカイ</t>
    </rPh>
    <rPh sb="30" eb="31">
      <t>ブ</t>
    </rPh>
    <rPh sb="33" eb="3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</si>
</sst>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33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1"/>
      <name val="Bookman Old Style"/>
      <family val="1"/>
    </font>
    <font>
      <sz val="20"/>
      <name val="ＭＳ Ｐ明朝"/>
      <family val="1"/>
      <charset val="128"/>
    </font>
    <font>
      <sz val="9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HG丸ｺﾞｼｯｸM-PRO"/>
      <family val="3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28"/>
      <name val="ＭＳ 明朝"/>
      <family val="1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Bookman Old Style"/>
      <family val="1"/>
    </font>
    <font>
      <sz val="10"/>
      <name val="ＭＳ Ｐ明朝"/>
      <family val="1"/>
      <charset val="128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medium">
        <color indexed="64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medium">
        <color indexed="64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8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30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7" fillId="0" borderId="8" xfId="0" applyFont="1" applyBorder="1" applyAlignment="1">
      <alignment vertical="center" textRotation="255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17" fillId="0" borderId="0" xfId="0" applyFont="1" applyAlignment="1">
      <alignment vertical="center" textRotation="255" shrinkToFit="1"/>
    </xf>
    <xf numFmtId="0" fontId="18" fillId="0" borderId="0" xfId="0" applyFont="1" applyAlignment="1">
      <alignment vertical="center" shrinkToFit="1"/>
    </xf>
    <xf numFmtId="0" fontId="5" fillId="0" borderId="0" xfId="0" applyFont="1"/>
    <xf numFmtId="0" fontId="19" fillId="0" borderId="0" xfId="0" applyFont="1" applyAlignment="1">
      <alignment vertical="center" shrinkToFit="1"/>
    </xf>
    <xf numFmtId="0" fontId="9" fillId="0" borderId="0" xfId="0" applyFont="1" applyAlignment="1">
      <alignment vertical="center" textRotation="255" shrinkToFit="1"/>
    </xf>
    <xf numFmtId="0" fontId="10" fillId="0" borderId="0" xfId="0" applyFont="1" applyAlignment="1">
      <alignment vertical="center" textRotation="255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vertical="center" textRotation="255" shrinkToFit="1"/>
    </xf>
    <xf numFmtId="0" fontId="1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7" fillId="0" borderId="2" xfId="0" applyFont="1" applyBorder="1" applyAlignment="1">
      <alignment vertical="center" textRotation="255" shrinkToFit="1"/>
    </xf>
    <xf numFmtId="0" fontId="3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justifyLastLine="1" shrinkToFit="1"/>
    </xf>
    <xf numFmtId="0" fontId="16" fillId="0" borderId="0" xfId="0" applyFont="1" applyBorder="1" applyAlignment="1">
      <alignment vertical="center" justifyLastLine="1" shrinkToFit="1"/>
    </xf>
    <xf numFmtId="0" fontId="13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 shrinkToFit="1"/>
    </xf>
    <xf numFmtId="0" fontId="27" fillId="2" borderId="29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shrinkToFit="1"/>
    </xf>
    <xf numFmtId="0" fontId="26" fillId="2" borderId="32" xfId="0" applyFont="1" applyFill="1" applyBorder="1" applyAlignment="1">
      <alignment horizontal="center" vertical="center" shrinkToFit="1"/>
    </xf>
    <xf numFmtId="0" fontId="27" fillId="2" borderId="32" xfId="0" applyFont="1" applyFill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0" fontId="26" fillId="2" borderId="33" xfId="0" applyFont="1" applyFill="1" applyBorder="1" applyAlignment="1">
      <alignment horizontal="center" vertical="center" shrinkToFit="1"/>
    </xf>
    <xf numFmtId="0" fontId="27" fillId="2" borderId="33" xfId="0" applyFont="1" applyFill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7" fillId="0" borderId="35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vertical="center"/>
    </xf>
    <xf numFmtId="0" fontId="26" fillId="2" borderId="34" xfId="0" applyFont="1" applyFill="1" applyBorder="1" applyAlignment="1">
      <alignment horizontal="center" vertical="center" shrinkToFit="1"/>
    </xf>
    <xf numFmtId="0" fontId="27" fillId="2" borderId="35" xfId="0" applyFont="1" applyFill="1" applyBorder="1" applyAlignment="1">
      <alignment horizontal="center" vertical="center" shrinkToFit="1"/>
    </xf>
    <xf numFmtId="0" fontId="26" fillId="2" borderId="36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vertical="center"/>
    </xf>
    <xf numFmtId="0" fontId="26" fillId="0" borderId="38" xfId="0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 shrinkToFit="1"/>
    </xf>
    <xf numFmtId="0" fontId="26" fillId="0" borderId="32" xfId="0" applyFont="1" applyFill="1" applyBorder="1" applyAlignment="1">
      <alignment horizontal="center" vertical="center" shrinkToFit="1"/>
    </xf>
    <xf numFmtId="0" fontId="27" fillId="0" borderId="32" xfId="0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 shrinkToFit="1"/>
    </xf>
    <xf numFmtId="0" fontId="26" fillId="2" borderId="39" xfId="0" applyFont="1" applyFill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0" fontId="26" fillId="0" borderId="33" xfId="0" applyFont="1" applyFill="1" applyBorder="1" applyAlignment="1">
      <alignment horizontal="center" vertical="center" shrinkToFit="1"/>
    </xf>
    <xf numFmtId="0" fontId="27" fillId="0" borderId="33" xfId="0" applyFont="1" applyFill="1" applyBorder="1" applyAlignment="1">
      <alignment horizontal="center" vertical="center" shrinkToFit="1"/>
    </xf>
    <xf numFmtId="0" fontId="26" fillId="2" borderId="40" xfId="0" applyFont="1" applyFill="1" applyBorder="1" applyAlignment="1">
      <alignment horizontal="center" vertical="center" shrinkToFit="1"/>
    </xf>
    <xf numFmtId="0" fontId="26" fillId="2" borderId="41" xfId="0" applyFont="1" applyFill="1" applyBorder="1" applyAlignment="1">
      <alignment horizontal="center" vertical="center" shrinkToFit="1"/>
    </xf>
    <xf numFmtId="0" fontId="13" fillId="0" borderId="42" xfId="0" applyFont="1" applyBorder="1" applyAlignment="1">
      <alignment vertical="center"/>
    </xf>
    <xf numFmtId="0" fontId="26" fillId="0" borderId="34" xfId="0" applyFont="1" applyFill="1" applyBorder="1" applyAlignment="1">
      <alignment horizontal="center" vertical="center" shrinkToFit="1"/>
    </xf>
    <xf numFmtId="0" fontId="27" fillId="0" borderId="35" xfId="0" applyFont="1" applyFill="1" applyBorder="1" applyAlignment="1">
      <alignment horizontal="center" vertical="center" shrinkToFit="1"/>
    </xf>
    <xf numFmtId="0" fontId="26" fillId="0" borderId="36" xfId="0" applyFont="1" applyFill="1" applyBorder="1" applyAlignment="1">
      <alignment horizontal="center" vertical="center" shrinkToFit="1"/>
    </xf>
    <xf numFmtId="0" fontId="13" fillId="0" borderId="42" xfId="0" applyFont="1" applyFill="1" applyBorder="1" applyAlignment="1">
      <alignment vertical="center"/>
    </xf>
    <xf numFmtId="0" fontId="26" fillId="0" borderId="38" xfId="0" applyFont="1" applyFill="1" applyBorder="1" applyAlignment="1">
      <alignment horizontal="center" vertical="center" shrinkToFit="1"/>
    </xf>
    <xf numFmtId="0" fontId="26" fillId="0" borderId="39" xfId="0" applyFont="1" applyFill="1" applyBorder="1" applyAlignment="1">
      <alignment horizontal="center" vertical="center" shrinkToFit="1"/>
    </xf>
    <xf numFmtId="0" fontId="26" fillId="0" borderId="40" xfId="0" applyFont="1" applyFill="1" applyBorder="1" applyAlignment="1">
      <alignment horizontal="center" vertical="center" shrinkToFit="1"/>
    </xf>
    <xf numFmtId="0" fontId="26" fillId="0" borderId="41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vertical="center"/>
    </xf>
    <xf numFmtId="0" fontId="26" fillId="0" borderId="43" xfId="0" applyFont="1" applyBorder="1" applyAlignment="1">
      <alignment horizontal="center" vertical="center" shrinkToFit="1"/>
    </xf>
    <xf numFmtId="0" fontId="27" fillId="0" borderId="44" xfId="0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shrinkToFit="1"/>
    </xf>
    <xf numFmtId="0" fontId="27" fillId="2" borderId="44" xfId="0" applyFont="1" applyFill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distributed" vertical="center" justifyLastLine="1" shrinkToFit="1"/>
    </xf>
    <xf numFmtId="0" fontId="16" fillId="0" borderId="0" xfId="0" applyFont="1" applyAlignment="1">
      <alignment horizontal="distributed" vertical="center" justifyLastLine="1" shrinkToFit="1"/>
    </xf>
    <xf numFmtId="0" fontId="16" fillId="0" borderId="4" xfId="0" applyFont="1" applyBorder="1" applyAlignment="1">
      <alignment horizontal="distributed" vertical="center" justifyLastLine="1" shrinkToFit="1"/>
    </xf>
    <xf numFmtId="0" fontId="16" fillId="0" borderId="7" xfId="0" applyFont="1" applyBorder="1" applyAlignment="1">
      <alignment horizontal="distributed" vertical="center" justifyLastLine="1" shrinkToFit="1"/>
    </xf>
    <xf numFmtId="0" fontId="16" fillId="0" borderId="1" xfId="0" applyFont="1" applyBorder="1" applyAlignment="1">
      <alignment horizontal="distributed" vertical="center" justifyLastLine="1" shrinkToFit="1"/>
    </xf>
    <xf numFmtId="0" fontId="16" fillId="0" borderId="3" xfId="0" applyFont="1" applyBorder="1" applyAlignment="1">
      <alignment horizontal="distributed" vertical="center" justifyLastLine="1" shrinkToFit="1"/>
    </xf>
    <xf numFmtId="0" fontId="14" fillId="0" borderId="0" xfId="0" applyFont="1" applyBorder="1" applyAlignment="1">
      <alignment horizontal="center" vertical="center" justifyLastLine="1" shrinkToFit="1"/>
    </xf>
    <xf numFmtId="0" fontId="14" fillId="0" borderId="0" xfId="0" applyFont="1" applyAlignment="1">
      <alignment horizontal="center" vertical="center" justifyLastLine="1" shrinkToFit="1"/>
    </xf>
    <xf numFmtId="0" fontId="14" fillId="0" borderId="4" xfId="0" applyFont="1" applyBorder="1" applyAlignment="1">
      <alignment horizontal="center" vertical="center" justifyLastLine="1" shrinkToFit="1"/>
    </xf>
    <xf numFmtId="0" fontId="14" fillId="0" borderId="5" xfId="0" applyFont="1" applyBorder="1" applyAlignment="1">
      <alignment horizontal="center" vertical="center" justifyLastLine="1" shrinkToFit="1"/>
    </xf>
    <xf numFmtId="0" fontId="16" fillId="0" borderId="0" xfId="0" applyFont="1" applyBorder="1" applyAlignment="1">
      <alignment horizontal="distributed" vertical="center" justifyLastLine="1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0" borderId="5" xfId="0" applyFont="1" applyBorder="1" applyAlignment="1">
      <alignment horizontal="center" vertical="center" justifyLastLine="1" shrinkToFit="1"/>
    </xf>
    <xf numFmtId="0" fontId="16" fillId="0" borderId="0" xfId="0" applyFont="1" applyBorder="1" applyAlignment="1">
      <alignment horizontal="center" vertical="center" justifyLastLine="1" shrinkToFit="1"/>
    </xf>
    <xf numFmtId="0" fontId="16" fillId="0" borderId="4" xfId="0" applyFont="1" applyBorder="1" applyAlignment="1">
      <alignment horizontal="center" vertical="center" justifyLastLine="1" shrinkToFit="1"/>
    </xf>
    <xf numFmtId="0" fontId="16" fillId="0" borderId="7" xfId="0" applyFont="1" applyBorder="1" applyAlignment="1">
      <alignment horizontal="center" vertical="center" justifyLastLine="1" shrinkToFit="1"/>
    </xf>
    <xf numFmtId="0" fontId="16" fillId="0" borderId="1" xfId="0" applyFont="1" applyBorder="1" applyAlignment="1">
      <alignment horizontal="center" vertical="center" justifyLastLine="1" shrinkToFit="1"/>
    </xf>
    <xf numFmtId="0" fontId="16" fillId="0" borderId="3" xfId="0" applyFont="1" applyBorder="1" applyAlignment="1">
      <alignment horizontal="center" vertical="center" justifyLastLine="1" shrinkToFit="1"/>
    </xf>
    <xf numFmtId="0" fontId="13" fillId="0" borderId="98" xfId="0" applyFont="1" applyBorder="1" applyAlignment="1">
      <alignment horizontal="left" vertical="center" shrinkToFit="1"/>
    </xf>
    <xf numFmtId="0" fontId="13" fillId="0" borderId="99" xfId="0" applyFont="1" applyBorder="1" applyAlignment="1">
      <alignment horizontal="left" vertical="center" shrinkToFit="1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3" fillId="0" borderId="105" xfId="0" applyFont="1" applyBorder="1" applyAlignment="1">
      <alignment horizontal="left" vertical="center" shrinkToFit="1"/>
    </xf>
    <xf numFmtId="0" fontId="13" fillId="0" borderId="100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/>
    </xf>
    <xf numFmtId="0" fontId="25" fillId="0" borderId="105" xfId="0" applyFont="1" applyBorder="1" applyAlignment="1">
      <alignment horizontal="center" vertical="center" wrapText="1" shrinkToFit="1"/>
    </xf>
    <xf numFmtId="0" fontId="25" fillId="0" borderId="99" xfId="0" applyFont="1" applyBorder="1" applyAlignment="1">
      <alignment horizontal="center" vertical="center" wrapText="1" shrinkToFit="1"/>
    </xf>
    <xf numFmtId="0" fontId="25" fillId="0" borderId="106" xfId="0" applyFont="1" applyBorder="1" applyAlignment="1">
      <alignment horizontal="center" vertical="center" wrapText="1" shrinkToFit="1"/>
    </xf>
    <xf numFmtId="0" fontId="25" fillId="0" borderId="107" xfId="0" applyFont="1" applyBorder="1" applyAlignment="1">
      <alignment horizontal="center" vertical="center" wrapText="1" shrinkToFit="1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13" fillId="0" borderId="87" xfId="0" applyFont="1" applyBorder="1" applyAlignment="1">
      <alignment horizontal="left" vertical="top"/>
    </xf>
    <xf numFmtId="0" fontId="13" fillId="0" borderId="74" xfId="0" applyFont="1" applyBorder="1" applyAlignment="1">
      <alignment horizontal="left" vertical="top"/>
    </xf>
    <xf numFmtId="0" fontId="13" fillId="0" borderId="88" xfId="0" applyFont="1" applyBorder="1" applyAlignment="1">
      <alignment horizontal="left" vertical="top"/>
    </xf>
    <xf numFmtId="0" fontId="24" fillId="0" borderId="89" xfId="0" applyFont="1" applyBorder="1" applyAlignment="1">
      <alignment horizontal="center" vertical="center" wrapText="1"/>
    </xf>
    <xf numFmtId="0" fontId="24" fillId="0" borderId="49" xfId="0" applyFont="1" applyBorder="1"/>
    <xf numFmtId="0" fontId="5" fillId="0" borderId="9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distributed" vertical="center" justifyLastLine="1"/>
    </xf>
    <xf numFmtId="176" fontId="5" fillId="0" borderId="72" xfId="0" applyNumberFormat="1" applyFont="1" applyBorder="1" applyAlignment="1">
      <alignment horizontal="distributed" vertical="center" justifyLastLine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0" borderId="73" xfId="0" applyFont="1" applyBorder="1" applyAlignment="1">
      <alignment horizontal="left" vertical="top"/>
    </xf>
    <xf numFmtId="0" fontId="13" fillId="0" borderId="81" xfId="0" applyFont="1" applyBorder="1" applyAlignment="1">
      <alignment horizontal="left" vertical="top"/>
    </xf>
    <xf numFmtId="0" fontId="24" fillId="0" borderId="53" xfId="0" applyFont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0" borderId="80" xfId="0" applyFont="1" applyBorder="1" applyAlignment="1">
      <alignment horizontal="left" vertical="top"/>
    </xf>
    <xf numFmtId="0" fontId="24" fillId="0" borderId="49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left" vertical="top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176" fontId="5" fillId="0" borderId="50" xfId="0" applyNumberFormat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108" xfId="1" applyFont="1" applyBorder="1" applyAlignment="1">
      <alignment horizontal="center" vertical="center" shrinkToFit="1"/>
    </xf>
    <xf numFmtId="0" fontId="5" fillId="0" borderId="109" xfId="1" applyFont="1" applyBorder="1" applyAlignment="1">
      <alignment horizontal="center" vertical="center"/>
    </xf>
    <xf numFmtId="0" fontId="5" fillId="0" borderId="110" xfId="1" applyFont="1" applyBorder="1" applyAlignment="1">
      <alignment horizontal="center" vertical="center"/>
    </xf>
    <xf numFmtId="0" fontId="5" fillId="0" borderId="111" xfId="1" applyFont="1" applyBorder="1" applyAlignment="1">
      <alignment horizontal="center" vertical="center" shrinkToFit="1"/>
    </xf>
    <xf numFmtId="0" fontId="5" fillId="0" borderId="112" xfId="1" applyFont="1" applyBorder="1" applyAlignment="1">
      <alignment horizontal="center" vertical="center"/>
    </xf>
    <xf numFmtId="0" fontId="5" fillId="0" borderId="113" xfId="1" applyFont="1" applyBorder="1" applyAlignment="1">
      <alignment horizontal="center" vertical="center"/>
    </xf>
    <xf numFmtId="0" fontId="5" fillId="0" borderId="99" xfId="1" applyFont="1" applyBorder="1">
      <alignment vertical="center"/>
    </xf>
    <xf numFmtId="0" fontId="5" fillId="0" borderId="114" xfId="1" applyFont="1" applyBorder="1" applyAlignment="1">
      <alignment horizontal="center" vertical="center" shrinkToFit="1"/>
    </xf>
    <xf numFmtId="0" fontId="5" fillId="0" borderId="115" xfId="1" applyFont="1" applyBorder="1" applyAlignment="1">
      <alignment horizontal="center" vertical="center"/>
    </xf>
    <xf numFmtId="0" fontId="5" fillId="0" borderId="116" xfId="1" applyFont="1" applyBorder="1" applyAlignment="1">
      <alignment horizontal="center" vertical="center"/>
    </xf>
    <xf numFmtId="0" fontId="5" fillId="0" borderId="117" xfId="1" applyFont="1" applyBorder="1" applyAlignment="1">
      <alignment horizontal="center" vertical="center"/>
    </xf>
    <xf numFmtId="0" fontId="5" fillId="0" borderId="118" xfId="1" applyFont="1" applyBorder="1" applyAlignment="1">
      <alignment horizontal="center" vertical="center"/>
    </xf>
    <xf numFmtId="0" fontId="5" fillId="0" borderId="117" xfId="1" applyFont="1" applyBorder="1" applyAlignment="1">
      <alignment horizontal="center" vertical="center" shrinkToFit="1"/>
    </xf>
    <xf numFmtId="0" fontId="5" fillId="0" borderId="111" xfId="1" applyFont="1" applyBorder="1" applyAlignment="1">
      <alignment horizontal="center" vertical="center"/>
    </xf>
    <xf numFmtId="0" fontId="5" fillId="0" borderId="119" xfId="1" applyFont="1" applyBorder="1" applyAlignment="1">
      <alignment horizontal="center" vertical="center"/>
    </xf>
    <xf numFmtId="0" fontId="5" fillId="0" borderId="120" xfId="1" applyFont="1" applyBorder="1" applyAlignment="1">
      <alignment horizontal="center" vertical="center"/>
    </xf>
    <xf numFmtId="0" fontId="5" fillId="0" borderId="121" xfId="1" applyFont="1" applyBorder="1" applyAlignment="1">
      <alignment horizontal="center" vertical="center"/>
    </xf>
    <xf numFmtId="0" fontId="5" fillId="0" borderId="120" xfId="1" applyFont="1" applyBorder="1" applyAlignment="1">
      <alignment horizontal="center" vertical="center" shrinkToFit="1"/>
    </xf>
    <xf numFmtId="0" fontId="5" fillId="0" borderId="122" xfId="1" applyFont="1" applyBorder="1" applyAlignment="1">
      <alignment horizontal="center" vertical="center" shrinkToFit="1"/>
    </xf>
    <xf numFmtId="0" fontId="5" fillId="0" borderId="123" xfId="1" applyFont="1" applyBorder="1" applyAlignment="1">
      <alignment horizontal="center" vertical="center"/>
    </xf>
    <xf numFmtId="0" fontId="5" fillId="0" borderId="124" xfId="1" applyFont="1" applyBorder="1" applyAlignment="1">
      <alignment horizontal="center" vertical="center"/>
    </xf>
    <xf numFmtId="0" fontId="5" fillId="0" borderId="125" xfId="1" applyFont="1" applyBorder="1" applyAlignment="1">
      <alignment horizontal="center" vertical="center" shrinkToFit="1"/>
    </xf>
    <xf numFmtId="0" fontId="5" fillId="0" borderId="126" xfId="1" applyFont="1" applyBorder="1" applyAlignment="1">
      <alignment horizontal="center" vertical="center"/>
    </xf>
    <xf numFmtId="0" fontId="5" fillId="0" borderId="127" xfId="1" applyFont="1" applyBorder="1" applyAlignment="1">
      <alignment horizontal="center" vertical="center"/>
    </xf>
    <xf numFmtId="0" fontId="5" fillId="0" borderId="128" xfId="1" applyFont="1" applyBorder="1" applyAlignment="1">
      <alignment horizontal="center" vertical="center"/>
    </xf>
    <xf numFmtId="0" fontId="5" fillId="0" borderId="129" xfId="1" applyFont="1" applyBorder="1" applyAlignment="1">
      <alignment horizontal="center" vertical="center"/>
    </xf>
    <xf numFmtId="0" fontId="5" fillId="0" borderId="13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2" fillId="0" borderId="0" xfId="1" applyFont="1" applyAlignment="1">
      <alignment horizontal="center" vertical="center" shrinkToFit="1"/>
    </xf>
  </cellXfs>
  <cellStyles count="2">
    <cellStyle name="標準" xfId="0" builtinId="0"/>
    <cellStyle name="標準_新人大会結果（決勝リーグも）２１" xfId="1" xr:uid="{BAEFA259-87D5-4F8F-9084-9066BE87FA6D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5E913D-CE67-D4B4-A915-2F665E6C1329}"/>
            </a:ext>
          </a:extLst>
        </xdr:cNvPr>
        <xdr:cNvCxnSpPr/>
      </xdr:nvCxnSpPr>
      <xdr:spPr>
        <a:xfrm flipH="1">
          <a:off x="195263" y="4186238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5AE952B-6E8C-D9C9-D865-477CEFDDA210}"/>
            </a:ext>
          </a:extLst>
        </xdr:cNvPr>
        <xdr:cNvCxnSpPr/>
      </xdr:nvCxnSpPr>
      <xdr:spPr>
        <a:xfrm flipH="1">
          <a:off x="195263" y="5729288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34D28B9-DD0C-9FC9-9EDD-E6E85DDCFA05}"/>
            </a:ext>
          </a:extLst>
        </xdr:cNvPr>
        <xdr:cNvCxnSpPr/>
      </xdr:nvCxnSpPr>
      <xdr:spPr>
        <a:xfrm flipH="1">
          <a:off x="195263" y="5986463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AD9B90D-B22F-FC09-D96B-BE8220570D90}"/>
            </a:ext>
          </a:extLst>
        </xdr:cNvPr>
        <xdr:cNvCxnSpPr/>
      </xdr:nvCxnSpPr>
      <xdr:spPr>
        <a:xfrm flipH="1">
          <a:off x="195263" y="9329738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36</xdr:col>
      <xdr:colOff>0</xdr:colOff>
      <xdr:row>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5DD4FC8-5305-EABA-7E27-729365802114}"/>
            </a:ext>
          </a:extLst>
        </xdr:cNvPr>
        <xdr:cNvCxnSpPr/>
      </xdr:nvCxnSpPr>
      <xdr:spPr>
        <a:xfrm flipH="1">
          <a:off x="6400800" y="2128838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</xdr:row>
      <xdr:rowOff>0</xdr:rowOff>
    </xdr:from>
    <xdr:to>
      <xdr:col>36</xdr:col>
      <xdr:colOff>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DB8F8CD-8476-6CA0-E851-BBAC00C7263B}"/>
            </a:ext>
          </a:extLst>
        </xdr:cNvPr>
        <xdr:cNvCxnSpPr/>
      </xdr:nvCxnSpPr>
      <xdr:spPr>
        <a:xfrm flipH="1">
          <a:off x="6400800" y="3671888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80</xdr:row>
      <xdr:rowOff>0</xdr:rowOff>
    </xdr:from>
    <xdr:to>
      <xdr:col>36</xdr:col>
      <xdr:colOff>0</xdr:colOff>
      <xdr:row>80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8D4C5BD-D8C7-388E-1BB9-60C43FFA71DE}"/>
            </a:ext>
          </a:extLst>
        </xdr:cNvPr>
        <xdr:cNvCxnSpPr/>
      </xdr:nvCxnSpPr>
      <xdr:spPr>
        <a:xfrm flipH="1">
          <a:off x="6400800" y="10872788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</xdr:row>
      <xdr:rowOff>0</xdr:rowOff>
    </xdr:from>
    <xdr:to>
      <xdr:col>44</xdr:col>
      <xdr:colOff>0</xdr:colOff>
      <xdr:row>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7643356-2CDF-F20A-7979-69FE6B015367}"/>
            </a:ext>
          </a:extLst>
        </xdr:cNvPr>
        <xdr:cNvCxnSpPr/>
      </xdr:nvCxnSpPr>
      <xdr:spPr>
        <a:xfrm flipH="1">
          <a:off x="8505825" y="1357313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86</xdr:row>
      <xdr:rowOff>0</xdr:rowOff>
    </xdr:from>
    <xdr:to>
      <xdr:col>73</xdr:col>
      <xdr:colOff>0</xdr:colOff>
      <xdr:row>86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71D77D2-9740-1B09-8D0E-DBE9EEF95CE5}"/>
            </a:ext>
          </a:extLst>
        </xdr:cNvPr>
        <xdr:cNvCxnSpPr/>
      </xdr:nvCxnSpPr>
      <xdr:spPr>
        <a:xfrm flipH="1">
          <a:off x="14711363" y="11644313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82</xdr:row>
      <xdr:rowOff>0</xdr:rowOff>
    </xdr:from>
    <xdr:to>
      <xdr:col>73</xdr:col>
      <xdr:colOff>0</xdr:colOff>
      <xdr:row>82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02F1E31-8CAE-7CF9-989C-A697299D8E8E}"/>
            </a:ext>
          </a:extLst>
        </xdr:cNvPr>
        <xdr:cNvCxnSpPr/>
      </xdr:nvCxnSpPr>
      <xdr:spPr>
        <a:xfrm flipH="1">
          <a:off x="14711363" y="11129963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129268</xdr:rowOff>
    </xdr:from>
    <xdr:to>
      <xdr:col>10</xdr:col>
      <xdr:colOff>194400</xdr:colOff>
      <xdr:row>7</xdr:row>
      <xdr:rowOff>126332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6A94D7A-437E-0746-BDBB-4D4C855CD58E}"/>
            </a:ext>
          </a:extLst>
        </xdr:cNvPr>
        <xdr:cNvSpPr txBox="1"/>
      </xdr:nvSpPr>
      <xdr:spPr>
        <a:xfrm>
          <a:off x="2498612" y="1360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194400</xdr:colOff>
      <xdr:row>13</xdr:row>
      <xdr:rowOff>126331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1C1E66D-99AC-C874-6122-E978DC65C240}"/>
            </a:ext>
          </a:extLst>
        </xdr:cNvPr>
        <xdr:cNvSpPr txBox="1"/>
      </xdr:nvSpPr>
      <xdr:spPr>
        <a:xfrm>
          <a:off x="2503714" y="213632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194400</xdr:colOff>
      <xdr:row>10</xdr:row>
      <xdr:rowOff>126333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0EC13A8-B955-F211-5264-A9B75FD9B344}"/>
            </a:ext>
          </a:extLst>
        </xdr:cNvPr>
        <xdr:cNvSpPr txBox="1"/>
      </xdr:nvSpPr>
      <xdr:spPr>
        <a:xfrm>
          <a:off x="2701019" y="174851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194400</xdr:colOff>
      <xdr:row>17</xdr:row>
      <xdr:rowOff>126332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58A964D-615E-7374-F431-35666F43ED98}"/>
            </a:ext>
          </a:extLst>
        </xdr:cNvPr>
        <xdr:cNvSpPr txBox="1"/>
      </xdr:nvSpPr>
      <xdr:spPr>
        <a:xfrm>
          <a:off x="2503714" y="26533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194563</xdr:colOff>
      <xdr:row>15</xdr:row>
      <xdr:rowOff>126331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451A91B-BC0B-1739-8171-1369B9C78D18}"/>
            </a:ext>
          </a:extLst>
        </xdr:cNvPr>
        <xdr:cNvSpPr txBox="1"/>
      </xdr:nvSpPr>
      <xdr:spPr>
        <a:xfrm>
          <a:off x="2898321" y="23948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194400</xdr:colOff>
      <xdr:row>25</xdr:row>
      <xdr:rowOff>126332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E0A4061-AA63-DD31-2B65-6763035D87DD}"/>
            </a:ext>
          </a:extLst>
        </xdr:cNvPr>
        <xdr:cNvSpPr txBox="1"/>
      </xdr:nvSpPr>
      <xdr:spPr>
        <a:xfrm>
          <a:off x="2503714" y="36875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194400</xdr:colOff>
      <xdr:row>29</xdr:row>
      <xdr:rowOff>126331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B71DB37-57DF-0528-EF4E-30BA45ADA0F5}"/>
            </a:ext>
          </a:extLst>
        </xdr:cNvPr>
        <xdr:cNvSpPr txBox="1"/>
      </xdr:nvSpPr>
      <xdr:spPr>
        <a:xfrm>
          <a:off x="2503714" y="42046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194400</xdr:colOff>
      <xdr:row>35</xdr:row>
      <xdr:rowOff>126331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3BD860B-5450-EDA4-C155-D4CB414C0532}"/>
            </a:ext>
          </a:extLst>
        </xdr:cNvPr>
        <xdr:cNvSpPr txBox="1"/>
      </xdr:nvSpPr>
      <xdr:spPr>
        <a:xfrm>
          <a:off x="2503714" y="49802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13</xdr:col>
      <xdr:colOff>194563</xdr:colOff>
      <xdr:row>27</xdr:row>
      <xdr:rowOff>126331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F34659B-8B19-0BE9-57DA-F8F38A96E9CF}"/>
            </a:ext>
          </a:extLst>
        </xdr:cNvPr>
        <xdr:cNvSpPr txBox="1"/>
      </xdr:nvSpPr>
      <xdr:spPr>
        <a:xfrm>
          <a:off x="3095626" y="39460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12</xdr:col>
      <xdr:colOff>194563</xdr:colOff>
      <xdr:row>38</xdr:row>
      <xdr:rowOff>3260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AA5BF98-39AE-6D73-D9A8-B43F613CD50C}"/>
            </a:ext>
          </a:extLst>
        </xdr:cNvPr>
        <xdr:cNvSpPr txBox="1"/>
      </xdr:nvSpPr>
      <xdr:spPr>
        <a:xfrm>
          <a:off x="2898321" y="52387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194400</xdr:colOff>
      <xdr:row>42</xdr:row>
      <xdr:rowOff>126333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93AF471-C0EB-9D39-38CB-B42AC44B7B8F}"/>
            </a:ext>
          </a:extLst>
        </xdr:cNvPr>
        <xdr:cNvSpPr txBox="1"/>
      </xdr:nvSpPr>
      <xdr:spPr>
        <a:xfrm>
          <a:off x="2701019" y="588509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194400</xdr:colOff>
      <xdr:row>45</xdr:row>
      <xdr:rowOff>126332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2B314F8-4D55-1EDA-5246-54E150545EC2}"/>
            </a:ext>
          </a:extLst>
        </xdr:cNvPr>
        <xdr:cNvSpPr txBox="1"/>
      </xdr:nvSpPr>
      <xdr:spPr>
        <a:xfrm>
          <a:off x="2503714" y="62728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10</xdr:col>
      <xdr:colOff>194400</xdr:colOff>
      <xdr:row>39</xdr:row>
      <xdr:rowOff>126332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C7DF71FE-80F9-8D40-6BE3-D9C7B96A1621}"/>
            </a:ext>
          </a:extLst>
        </xdr:cNvPr>
        <xdr:cNvSpPr txBox="1"/>
      </xdr:nvSpPr>
      <xdr:spPr>
        <a:xfrm>
          <a:off x="2503714" y="549728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194400</xdr:colOff>
      <xdr:row>49</xdr:row>
      <xdr:rowOff>126331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34B95B8-2BEB-6FA4-FB5B-EC6BCBEF8B10}"/>
            </a:ext>
          </a:extLst>
        </xdr:cNvPr>
        <xdr:cNvSpPr txBox="1"/>
      </xdr:nvSpPr>
      <xdr:spPr>
        <a:xfrm>
          <a:off x="2503714" y="678996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194400</xdr:colOff>
      <xdr:row>52</xdr:row>
      <xdr:rowOff>126333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0AE452F-7665-1D08-75FA-9FAFE349A0DC}"/>
            </a:ext>
          </a:extLst>
        </xdr:cNvPr>
        <xdr:cNvSpPr txBox="1"/>
      </xdr:nvSpPr>
      <xdr:spPr>
        <a:xfrm>
          <a:off x="2701019" y="717776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194400</xdr:colOff>
      <xdr:row>55</xdr:row>
      <xdr:rowOff>126331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81FA5C1-5FC3-8CC0-E674-F4BC7DF64E2E}"/>
            </a:ext>
          </a:extLst>
        </xdr:cNvPr>
        <xdr:cNvSpPr txBox="1"/>
      </xdr:nvSpPr>
      <xdr:spPr>
        <a:xfrm>
          <a:off x="2503714" y="75655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194563</xdr:colOff>
      <xdr:row>57</xdr:row>
      <xdr:rowOff>126331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47FF340-43EB-E908-16F1-905E59547925}"/>
            </a:ext>
          </a:extLst>
        </xdr:cNvPr>
        <xdr:cNvSpPr txBox="1"/>
      </xdr:nvSpPr>
      <xdr:spPr>
        <a:xfrm>
          <a:off x="2898321" y="78241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194400</xdr:colOff>
      <xdr:row>62</xdr:row>
      <xdr:rowOff>126333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23F2249-C086-1FF7-376E-5188E2141FEF}"/>
            </a:ext>
          </a:extLst>
        </xdr:cNvPr>
        <xdr:cNvSpPr txBox="1"/>
      </xdr:nvSpPr>
      <xdr:spPr>
        <a:xfrm>
          <a:off x="2701019" y="847044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194400</xdr:colOff>
      <xdr:row>59</xdr:row>
      <xdr:rowOff>126332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EBB517CE-03D4-8CA5-6EA5-4EC57AC112A1}"/>
            </a:ext>
          </a:extLst>
        </xdr:cNvPr>
        <xdr:cNvSpPr txBox="1"/>
      </xdr:nvSpPr>
      <xdr:spPr>
        <a:xfrm>
          <a:off x="2503714" y="808264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186780</xdr:colOff>
      <xdr:row>66</xdr:row>
      <xdr:rowOff>3260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17864DE-D072-5F8C-61AD-7BB5B468322E}"/>
            </a:ext>
          </a:extLst>
        </xdr:cNvPr>
        <xdr:cNvSpPr txBox="1"/>
      </xdr:nvSpPr>
      <xdr:spPr>
        <a:xfrm>
          <a:off x="2503714" y="88582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13</xdr:col>
      <xdr:colOff>194563</xdr:colOff>
      <xdr:row>67</xdr:row>
      <xdr:rowOff>126332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9A6F241-BB00-E4E0-CF01-E73EF982E8AE}"/>
            </a:ext>
          </a:extLst>
        </xdr:cNvPr>
        <xdr:cNvSpPr txBox="1"/>
      </xdr:nvSpPr>
      <xdr:spPr>
        <a:xfrm>
          <a:off x="3095626" y="911678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194400</xdr:colOff>
      <xdr:row>69</xdr:row>
      <xdr:rowOff>126331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DB18ECB4-B9C4-E95E-9141-EA7B961AB3C2}"/>
            </a:ext>
          </a:extLst>
        </xdr:cNvPr>
        <xdr:cNvSpPr txBox="1"/>
      </xdr:nvSpPr>
      <xdr:spPr>
        <a:xfrm>
          <a:off x="2503714" y="937532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194400</xdr:colOff>
      <xdr:row>75</xdr:row>
      <xdr:rowOff>126332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2475A27-5624-736D-7DDD-02EDBDBE9AC4}"/>
            </a:ext>
          </a:extLst>
        </xdr:cNvPr>
        <xdr:cNvSpPr txBox="1"/>
      </xdr:nvSpPr>
      <xdr:spPr>
        <a:xfrm>
          <a:off x="2503714" y="101509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11</xdr:col>
      <xdr:colOff>186780</xdr:colOff>
      <xdr:row>73</xdr:row>
      <xdr:rowOff>3262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ACC61844-B5A4-23D9-F5BF-1FCFAB109209}"/>
            </a:ext>
          </a:extLst>
        </xdr:cNvPr>
        <xdr:cNvSpPr txBox="1"/>
      </xdr:nvSpPr>
      <xdr:spPr>
        <a:xfrm>
          <a:off x="2701019" y="976312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194563</xdr:colOff>
      <xdr:row>77</xdr:row>
      <xdr:rowOff>126331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E5E49F9D-5853-8663-E9B9-6E3496CB056B}"/>
            </a:ext>
          </a:extLst>
        </xdr:cNvPr>
        <xdr:cNvSpPr txBox="1"/>
      </xdr:nvSpPr>
      <xdr:spPr>
        <a:xfrm>
          <a:off x="2898321" y="1040946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194400</xdr:colOff>
      <xdr:row>82</xdr:row>
      <xdr:rowOff>126333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6BBF764-1628-36D2-AA83-B64360D6C450}"/>
            </a:ext>
          </a:extLst>
        </xdr:cNvPr>
        <xdr:cNvSpPr txBox="1"/>
      </xdr:nvSpPr>
      <xdr:spPr>
        <a:xfrm>
          <a:off x="2701019" y="1105580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194400</xdr:colOff>
      <xdr:row>85</xdr:row>
      <xdr:rowOff>126331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F4F3618-B8F2-00AF-89D3-BD533464C85F}"/>
            </a:ext>
          </a:extLst>
        </xdr:cNvPr>
        <xdr:cNvSpPr txBox="1"/>
      </xdr:nvSpPr>
      <xdr:spPr>
        <a:xfrm>
          <a:off x="2503714" y="114436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10</xdr:col>
      <xdr:colOff>186780</xdr:colOff>
      <xdr:row>80</xdr:row>
      <xdr:rowOff>3260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8E75087D-B008-4FC8-08AD-263AF1ED40FC}"/>
            </a:ext>
          </a:extLst>
        </xdr:cNvPr>
        <xdr:cNvSpPr txBox="1"/>
      </xdr:nvSpPr>
      <xdr:spPr>
        <a:xfrm>
          <a:off x="2503714" y="1066800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82</xdr:row>
      <xdr:rowOff>0</xdr:rowOff>
    </xdr:from>
    <xdr:to>
      <xdr:col>26</xdr:col>
      <xdr:colOff>194563</xdr:colOff>
      <xdr:row>83</xdr:row>
      <xdr:rowOff>126331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5A4311B5-4F99-8AF0-D294-A2237B1CF63F}"/>
            </a:ext>
          </a:extLst>
        </xdr:cNvPr>
        <xdr:cNvSpPr txBox="1"/>
      </xdr:nvSpPr>
      <xdr:spPr>
        <a:xfrm>
          <a:off x="5660571" y="111850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26</xdr:col>
      <xdr:colOff>194563</xdr:colOff>
      <xdr:row>77</xdr:row>
      <xdr:rowOff>126331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3CB8D815-027F-28A7-897D-FD904E3DBFDC}"/>
            </a:ext>
          </a:extLst>
        </xdr:cNvPr>
        <xdr:cNvSpPr txBox="1"/>
      </xdr:nvSpPr>
      <xdr:spPr>
        <a:xfrm>
          <a:off x="5660571" y="1040946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194400</xdr:colOff>
      <xdr:row>75</xdr:row>
      <xdr:rowOff>126332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1C7C12F-1F41-092E-03E5-AAF9C47B7465}"/>
            </a:ext>
          </a:extLst>
        </xdr:cNvPr>
        <xdr:cNvSpPr txBox="1"/>
      </xdr:nvSpPr>
      <xdr:spPr>
        <a:xfrm>
          <a:off x="5265964" y="101509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194400</xdr:colOff>
      <xdr:row>70</xdr:row>
      <xdr:rowOff>126333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D4B01C7-58E7-1A9E-1834-BB5591299188}"/>
            </a:ext>
          </a:extLst>
        </xdr:cNvPr>
        <xdr:cNvSpPr txBox="1"/>
      </xdr:nvSpPr>
      <xdr:spPr>
        <a:xfrm>
          <a:off x="5463269" y="950459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25</xdr:col>
      <xdr:colOff>194400</xdr:colOff>
      <xdr:row>80</xdr:row>
      <xdr:rowOff>126333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DFBB9CA8-E52B-B4B4-6FF2-3D7AD0817F41}"/>
            </a:ext>
          </a:extLst>
        </xdr:cNvPr>
        <xdr:cNvSpPr txBox="1"/>
      </xdr:nvSpPr>
      <xdr:spPr>
        <a:xfrm>
          <a:off x="5463269" y="1079726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194400</xdr:colOff>
      <xdr:row>21</xdr:row>
      <xdr:rowOff>126331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935B17EE-7721-A3FF-52CB-3F78C1E5B783}"/>
            </a:ext>
          </a:extLst>
        </xdr:cNvPr>
        <xdr:cNvSpPr txBox="1"/>
      </xdr:nvSpPr>
      <xdr:spPr>
        <a:xfrm>
          <a:off x="2701019" y="317046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194563</xdr:colOff>
      <xdr:row>7</xdr:row>
      <xdr:rowOff>126331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C384F6E-B249-50C5-2C2D-754055B35154}"/>
            </a:ext>
          </a:extLst>
        </xdr:cNvPr>
        <xdr:cNvSpPr txBox="1"/>
      </xdr:nvSpPr>
      <xdr:spPr>
        <a:xfrm>
          <a:off x="5660571" y="1360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194400</xdr:colOff>
      <xdr:row>10</xdr:row>
      <xdr:rowOff>126333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B780FE0-2842-E5CD-BE06-C8C79AD4A415}"/>
            </a:ext>
          </a:extLst>
        </xdr:cNvPr>
        <xdr:cNvSpPr txBox="1"/>
      </xdr:nvSpPr>
      <xdr:spPr>
        <a:xfrm>
          <a:off x="5463269" y="174851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194563</xdr:colOff>
      <xdr:row>13</xdr:row>
      <xdr:rowOff>126331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868A9B6-7B1B-8AB9-C33E-18DBF5EFAE1E}"/>
            </a:ext>
          </a:extLst>
        </xdr:cNvPr>
        <xdr:cNvSpPr txBox="1"/>
      </xdr:nvSpPr>
      <xdr:spPr>
        <a:xfrm>
          <a:off x="5660571" y="213632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194563</xdr:colOff>
      <xdr:row>17</xdr:row>
      <xdr:rowOff>126332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81EA4703-1A77-05A9-1B73-994FA33BD8FF}"/>
            </a:ext>
          </a:extLst>
        </xdr:cNvPr>
        <xdr:cNvSpPr txBox="1"/>
      </xdr:nvSpPr>
      <xdr:spPr>
        <a:xfrm>
          <a:off x="5660571" y="26533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194400</xdr:colOff>
      <xdr:row>15</xdr:row>
      <xdr:rowOff>126331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2F34F46-7B4C-7E1B-3F97-CC2631DE54C6}"/>
            </a:ext>
          </a:extLst>
        </xdr:cNvPr>
        <xdr:cNvSpPr txBox="1"/>
      </xdr:nvSpPr>
      <xdr:spPr>
        <a:xfrm>
          <a:off x="5265964" y="23948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194563</xdr:colOff>
      <xdr:row>25</xdr:row>
      <xdr:rowOff>126332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6EFD9CC-98A4-47DA-646C-733FD9E28DE2}"/>
            </a:ext>
          </a:extLst>
        </xdr:cNvPr>
        <xdr:cNvSpPr txBox="1"/>
      </xdr:nvSpPr>
      <xdr:spPr>
        <a:xfrm>
          <a:off x="5068661" y="36875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25</xdr:col>
      <xdr:colOff>194400</xdr:colOff>
      <xdr:row>20</xdr:row>
      <xdr:rowOff>126333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F7BD912-3B56-42C6-9685-085D8371130C}"/>
            </a:ext>
          </a:extLst>
        </xdr:cNvPr>
        <xdr:cNvSpPr txBox="1"/>
      </xdr:nvSpPr>
      <xdr:spPr>
        <a:xfrm>
          <a:off x="5463269" y="304119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26</xdr:col>
      <xdr:colOff>194563</xdr:colOff>
      <xdr:row>24</xdr:row>
      <xdr:rowOff>3260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8B7F4CB3-8E70-8C3B-7733-FC0CD8CA81B5}"/>
            </a:ext>
          </a:extLst>
        </xdr:cNvPr>
        <xdr:cNvSpPr txBox="1"/>
      </xdr:nvSpPr>
      <xdr:spPr>
        <a:xfrm>
          <a:off x="5660571" y="342900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194563</xdr:colOff>
      <xdr:row>27</xdr:row>
      <xdr:rowOff>126331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3D3EC064-21DA-C65E-A094-1B986594F4C1}"/>
            </a:ext>
          </a:extLst>
        </xdr:cNvPr>
        <xdr:cNvSpPr txBox="1"/>
      </xdr:nvSpPr>
      <xdr:spPr>
        <a:xfrm>
          <a:off x="5660571" y="39460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194400</xdr:colOff>
      <xdr:row>35</xdr:row>
      <xdr:rowOff>126331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10047844-BA50-81BC-AD2D-6FE7EADF9FDE}"/>
            </a:ext>
          </a:extLst>
        </xdr:cNvPr>
        <xdr:cNvSpPr txBox="1"/>
      </xdr:nvSpPr>
      <xdr:spPr>
        <a:xfrm>
          <a:off x="5265964" y="49802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194563</xdr:colOff>
      <xdr:row>33</xdr:row>
      <xdr:rowOff>126332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DFA87C9E-6B14-C125-DD3C-69B5849427B3}"/>
            </a:ext>
          </a:extLst>
        </xdr:cNvPr>
        <xdr:cNvSpPr txBox="1"/>
      </xdr:nvSpPr>
      <xdr:spPr>
        <a:xfrm>
          <a:off x="5660571" y="472167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25</xdr:col>
      <xdr:colOff>194400</xdr:colOff>
      <xdr:row>40</xdr:row>
      <xdr:rowOff>126333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81690C29-2F6A-3CE6-91B4-83DDD071F0C9}"/>
            </a:ext>
          </a:extLst>
        </xdr:cNvPr>
        <xdr:cNvSpPr txBox="1"/>
      </xdr:nvSpPr>
      <xdr:spPr>
        <a:xfrm>
          <a:off x="5463269" y="562655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186780</xdr:colOff>
      <xdr:row>31</xdr:row>
      <xdr:rowOff>3262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E9485EE6-F8C5-D19D-0587-AE06EE3B1672}"/>
            </a:ext>
          </a:extLst>
        </xdr:cNvPr>
        <xdr:cNvSpPr txBox="1"/>
      </xdr:nvSpPr>
      <xdr:spPr>
        <a:xfrm>
          <a:off x="5463269" y="433387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194563</xdr:colOff>
      <xdr:row>38</xdr:row>
      <xdr:rowOff>3260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CDF7AB75-C1D2-03F9-75C8-999759C0968A}"/>
            </a:ext>
          </a:extLst>
        </xdr:cNvPr>
        <xdr:cNvSpPr txBox="1"/>
      </xdr:nvSpPr>
      <xdr:spPr>
        <a:xfrm>
          <a:off x="5660571" y="52387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26</xdr:col>
      <xdr:colOff>194563</xdr:colOff>
      <xdr:row>43</xdr:row>
      <xdr:rowOff>126331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80EE416-9312-19CA-A646-4F10988EE96A}"/>
            </a:ext>
          </a:extLst>
        </xdr:cNvPr>
        <xdr:cNvSpPr txBox="1"/>
      </xdr:nvSpPr>
      <xdr:spPr>
        <a:xfrm>
          <a:off x="5660571" y="60143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194563</xdr:colOff>
      <xdr:row>47</xdr:row>
      <xdr:rowOff>126332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97B2FA4C-C379-A449-A463-9EE197B9E615}"/>
            </a:ext>
          </a:extLst>
        </xdr:cNvPr>
        <xdr:cNvSpPr txBox="1"/>
      </xdr:nvSpPr>
      <xdr:spPr>
        <a:xfrm>
          <a:off x="5660571" y="65314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194400</xdr:colOff>
      <xdr:row>50</xdr:row>
      <xdr:rowOff>126333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DE5DCFE-ED30-7313-1220-7F1231F7D0E4}"/>
            </a:ext>
          </a:extLst>
        </xdr:cNvPr>
        <xdr:cNvSpPr txBox="1"/>
      </xdr:nvSpPr>
      <xdr:spPr>
        <a:xfrm>
          <a:off x="5463269" y="691923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194563</xdr:colOff>
      <xdr:row>53</xdr:row>
      <xdr:rowOff>126332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AA8E0628-CFB3-2791-C8D3-5069B789581B}"/>
            </a:ext>
          </a:extLst>
        </xdr:cNvPr>
        <xdr:cNvSpPr txBox="1"/>
      </xdr:nvSpPr>
      <xdr:spPr>
        <a:xfrm>
          <a:off x="5660571" y="73070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24</xdr:col>
      <xdr:colOff>194400</xdr:colOff>
      <xdr:row>55</xdr:row>
      <xdr:rowOff>126331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60B320D-208C-35B5-476D-F059091FCCEB}"/>
            </a:ext>
          </a:extLst>
        </xdr:cNvPr>
        <xdr:cNvSpPr txBox="1"/>
      </xdr:nvSpPr>
      <xdr:spPr>
        <a:xfrm>
          <a:off x="5265964" y="75655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194563</xdr:colOff>
      <xdr:row>66</xdr:row>
      <xdr:rowOff>3260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9BD66E47-C002-5A8D-B4AB-235BBE754B4B}"/>
            </a:ext>
          </a:extLst>
        </xdr:cNvPr>
        <xdr:cNvSpPr txBox="1"/>
      </xdr:nvSpPr>
      <xdr:spPr>
        <a:xfrm>
          <a:off x="5068661" y="88582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26</xdr:col>
      <xdr:colOff>194563</xdr:colOff>
      <xdr:row>57</xdr:row>
      <xdr:rowOff>126331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BF9F2BDC-220B-D2A9-11F1-79DFF1B81C2F}"/>
            </a:ext>
          </a:extLst>
        </xdr:cNvPr>
        <xdr:cNvSpPr txBox="1"/>
      </xdr:nvSpPr>
      <xdr:spPr>
        <a:xfrm>
          <a:off x="5660571" y="78241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25</xdr:col>
      <xdr:colOff>194400</xdr:colOff>
      <xdr:row>60</xdr:row>
      <xdr:rowOff>126332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E0C404CE-D6A5-BED1-3E28-06D01A66517F}"/>
            </a:ext>
          </a:extLst>
        </xdr:cNvPr>
        <xdr:cNvSpPr txBox="1"/>
      </xdr:nvSpPr>
      <xdr:spPr>
        <a:xfrm>
          <a:off x="5463269" y="821191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26</xdr:col>
      <xdr:colOff>194563</xdr:colOff>
      <xdr:row>63</xdr:row>
      <xdr:rowOff>126331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08FDEFC-947D-4A45-2DD5-B6EFFEE32CEC}"/>
            </a:ext>
          </a:extLst>
        </xdr:cNvPr>
        <xdr:cNvSpPr txBox="1"/>
      </xdr:nvSpPr>
      <xdr:spPr>
        <a:xfrm>
          <a:off x="5660571" y="8599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194563</xdr:colOff>
      <xdr:row>67</xdr:row>
      <xdr:rowOff>126332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657D14E1-B4F2-68EE-4448-A95DFCE30ACE}"/>
            </a:ext>
          </a:extLst>
        </xdr:cNvPr>
        <xdr:cNvSpPr txBox="1"/>
      </xdr:nvSpPr>
      <xdr:spPr>
        <a:xfrm>
          <a:off x="5660571" y="911678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47</xdr:col>
      <xdr:colOff>194400</xdr:colOff>
      <xdr:row>83</xdr:row>
      <xdr:rowOff>126331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F08B0A22-23F0-FE70-B2C4-8D67F6E2CF58}"/>
            </a:ext>
          </a:extLst>
        </xdr:cNvPr>
        <xdr:cNvSpPr txBox="1"/>
      </xdr:nvSpPr>
      <xdr:spPr>
        <a:xfrm>
          <a:off x="10865304" y="111850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76</xdr:row>
      <xdr:rowOff>0</xdr:rowOff>
    </xdr:from>
    <xdr:to>
      <xdr:col>47</xdr:col>
      <xdr:colOff>194400</xdr:colOff>
      <xdr:row>77</xdr:row>
      <xdr:rowOff>126331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0DAD303-C857-0114-79DC-9806AC4E9F74}"/>
            </a:ext>
          </a:extLst>
        </xdr:cNvPr>
        <xdr:cNvSpPr txBox="1"/>
      </xdr:nvSpPr>
      <xdr:spPr>
        <a:xfrm>
          <a:off x="10865304" y="1040946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47</xdr:col>
      <xdr:colOff>194400</xdr:colOff>
      <xdr:row>67</xdr:row>
      <xdr:rowOff>126332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8970CAD7-929B-80EB-105B-0ECDD1B652BA}"/>
            </a:ext>
          </a:extLst>
        </xdr:cNvPr>
        <xdr:cNvSpPr txBox="1"/>
      </xdr:nvSpPr>
      <xdr:spPr>
        <a:xfrm>
          <a:off x="10865304" y="911678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72</xdr:row>
      <xdr:rowOff>0</xdr:rowOff>
    </xdr:from>
    <xdr:to>
      <xdr:col>47</xdr:col>
      <xdr:colOff>194400</xdr:colOff>
      <xdr:row>73</xdr:row>
      <xdr:rowOff>126332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819E81F1-4C12-6C46-D261-5D37EC00E179}"/>
            </a:ext>
          </a:extLst>
        </xdr:cNvPr>
        <xdr:cNvSpPr txBox="1"/>
      </xdr:nvSpPr>
      <xdr:spPr>
        <a:xfrm>
          <a:off x="10865304" y="98923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74</xdr:row>
      <xdr:rowOff>0</xdr:rowOff>
    </xdr:from>
    <xdr:to>
      <xdr:col>49</xdr:col>
      <xdr:colOff>194563</xdr:colOff>
      <xdr:row>75</xdr:row>
      <xdr:rowOff>126332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D2E3A631-A18B-313C-CE02-942A90043E90}"/>
            </a:ext>
          </a:extLst>
        </xdr:cNvPr>
        <xdr:cNvSpPr txBox="1"/>
      </xdr:nvSpPr>
      <xdr:spPr>
        <a:xfrm>
          <a:off x="11259911" y="101509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48</xdr:col>
      <xdr:colOff>194400</xdr:colOff>
      <xdr:row>70</xdr:row>
      <xdr:rowOff>126333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96E951CC-2946-BEF6-6E67-EEC765432243}"/>
            </a:ext>
          </a:extLst>
        </xdr:cNvPr>
        <xdr:cNvSpPr txBox="1"/>
      </xdr:nvSpPr>
      <xdr:spPr>
        <a:xfrm>
          <a:off x="11062607" y="950459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48</xdr:col>
      <xdr:colOff>194400</xdr:colOff>
      <xdr:row>80</xdr:row>
      <xdr:rowOff>126333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D0884D42-9D18-2F90-10FA-9AED094EF32B}"/>
            </a:ext>
          </a:extLst>
        </xdr:cNvPr>
        <xdr:cNvSpPr txBox="1"/>
      </xdr:nvSpPr>
      <xdr:spPr>
        <a:xfrm>
          <a:off x="11062607" y="1079726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64</xdr:row>
      <xdr:rowOff>0</xdr:rowOff>
    </xdr:from>
    <xdr:to>
      <xdr:col>50</xdr:col>
      <xdr:colOff>194563</xdr:colOff>
      <xdr:row>66</xdr:row>
      <xdr:rowOff>3260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FFC38E2C-7DB8-9349-60D4-FE65A80C216F}"/>
            </a:ext>
          </a:extLst>
        </xdr:cNvPr>
        <xdr:cNvSpPr txBox="1"/>
      </xdr:nvSpPr>
      <xdr:spPr>
        <a:xfrm>
          <a:off x="11457214" y="88582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47</xdr:col>
      <xdr:colOff>194400</xdr:colOff>
      <xdr:row>63</xdr:row>
      <xdr:rowOff>126331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32C2922E-6D65-A58E-5E60-009E408AD712}"/>
            </a:ext>
          </a:extLst>
        </xdr:cNvPr>
        <xdr:cNvSpPr txBox="1"/>
      </xdr:nvSpPr>
      <xdr:spPr>
        <a:xfrm>
          <a:off x="10865304" y="8599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47</xdr:col>
      <xdr:colOff>194400</xdr:colOff>
      <xdr:row>57</xdr:row>
      <xdr:rowOff>126331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727BFEA-4BCC-7A49-3302-270739BB43B8}"/>
            </a:ext>
          </a:extLst>
        </xdr:cNvPr>
        <xdr:cNvSpPr txBox="1"/>
      </xdr:nvSpPr>
      <xdr:spPr>
        <a:xfrm>
          <a:off x="10865304" y="78241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49</xdr:col>
      <xdr:colOff>194563</xdr:colOff>
      <xdr:row>55</xdr:row>
      <xdr:rowOff>126331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678168FA-51D4-FD77-2935-B50719998199}"/>
            </a:ext>
          </a:extLst>
        </xdr:cNvPr>
        <xdr:cNvSpPr txBox="1"/>
      </xdr:nvSpPr>
      <xdr:spPr>
        <a:xfrm>
          <a:off x="11259911" y="75655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59</xdr:row>
      <xdr:rowOff>0</xdr:rowOff>
    </xdr:from>
    <xdr:to>
      <xdr:col>48</xdr:col>
      <xdr:colOff>194400</xdr:colOff>
      <xdr:row>60</xdr:row>
      <xdr:rowOff>126332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CEC4860B-5441-7071-5318-5BADC4CC998D}"/>
            </a:ext>
          </a:extLst>
        </xdr:cNvPr>
        <xdr:cNvSpPr txBox="1"/>
      </xdr:nvSpPr>
      <xdr:spPr>
        <a:xfrm>
          <a:off x="11062607" y="821191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47</xdr:col>
      <xdr:colOff>194400</xdr:colOff>
      <xdr:row>47</xdr:row>
      <xdr:rowOff>126332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FED66C82-4589-A97F-A82C-DAA52F61847B}"/>
            </a:ext>
          </a:extLst>
        </xdr:cNvPr>
        <xdr:cNvSpPr txBox="1"/>
      </xdr:nvSpPr>
      <xdr:spPr>
        <a:xfrm>
          <a:off x="10865304" y="65314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47</xdr:col>
      <xdr:colOff>194400</xdr:colOff>
      <xdr:row>53</xdr:row>
      <xdr:rowOff>126332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51DA312B-F6FD-61F8-5F3F-5090416CCA58}"/>
            </a:ext>
          </a:extLst>
        </xdr:cNvPr>
        <xdr:cNvSpPr txBox="1"/>
      </xdr:nvSpPr>
      <xdr:spPr>
        <a:xfrm>
          <a:off x="10865304" y="73070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49</xdr:row>
      <xdr:rowOff>0</xdr:rowOff>
    </xdr:from>
    <xdr:to>
      <xdr:col>48</xdr:col>
      <xdr:colOff>194400</xdr:colOff>
      <xdr:row>50</xdr:row>
      <xdr:rowOff>126333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7B5E4165-179C-8B2C-44A1-9DF7361A3245}"/>
            </a:ext>
          </a:extLst>
        </xdr:cNvPr>
        <xdr:cNvSpPr txBox="1"/>
      </xdr:nvSpPr>
      <xdr:spPr>
        <a:xfrm>
          <a:off x="11062607" y="691923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47</xdr:col>
      <xdr:colOff>194400</xdr:colOff>
      <xdr:row>43</xdr:row>
      <xdr:rowOff>126331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978257EE-8A28-3D44-A5C6-B9899D8598EA}"/>
            </a:ext>
          </a:extLst>
        </xdr:cNvPr>
        <xdr:cNvSpPr txBox="1"/>
      </xdr:nvSpPr>
      <xdr:spPr>
        <a:xfrm>
          <a:off x="10865304" y="60143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47</xdr:col>
      <xdr:colOff>186780</xdr:colOff>
      <xdr:row>38</xdr:row>
      <xdr:rowOff>3260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E4BA13B2-4405-9293-CE1C-6D88F5E192CF}"/>
            </a:ext>
          </a:extLst>
        </xdr:cNvPr>
        <xdr:cNvSpPr txBox="1"/>
      </xdr:nvSpPr>
      <xdr:spPr>
        <a:xfrm>
          <a:off x="10865304" y="52387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47</xdr:col>
      <xdr:colOff>194400</xdr:colOff>
      <xdr:row>33</xdr:row>
      <xdr:rowOff>126332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F743ADEE-E0BC-CB66-F736-3CEE04FF2C6D}"/>
            </a:ext>
          </a:extLst>
        </xdr:cNvPr>
        <xdr:cNvSpPr txBox="1"/>
      </xdr:nvSpPr>
      <xdr:spPr>
        <a:xfrm>
          <a:off x="10865304" y="472167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194400</xdr:colOff>
      <xdr:row>27</xdr:row>
      <xdr:rowOff>126331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DA9393B4-0286-5A1C-53C1-571972A5D573}"/>
            </a:ext>
          </a:extLst>
        </xdr:cNvPr>
        <xdr:cNvSpPr txBox="1"/>
      </xdr:nvSpPr>
      <xdr:spPr>
        <a:xfrm>
          <a:off x="10865304" y="39460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49</xdr:col>
      <xdr:colOff>194563</xdr:colOff>
      <xdr:row>35</xdr:row>
      <xdr:rowOff>126331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4164F080-0B33-38A8-F529-71F138D79C59}"/>
            </a:ext>
          </a:extLst>
        </xdr:cNvPr>
        <xdr:cNvSpPr txBox="1"/>
      </xdr:nvSpPr>
      <xdr:spPr>
        <a:xfrm>
          <a:off x="11259911" y="49802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29</xdr:row>
      <xdr:rowOff>0</xdr:rowOff>
    </xdr:from>
    <xdr:to>
      <xdr:col>48</xdr:col>
      <xdr:colOff>186780</xdr:colOff>
      <xdr:row>31</xdr:row>
      <xdr:rowOff>3262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DF377DD2-69BF-C306-2E2A-675B9E87360D}"/>
            </a:ext>
          </a:extLst>
        </xdr:cNvPr>
        <xdr:cNvSpPr txBox="1"/>
      </xdr:nvSpPr>
      <xdr:spPr>
        <a:xfrm>
          <a:off x="11062607" y="433387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48</xdr:col>
      <xdr:colOff>194400</xdr:colOff>
      <xdr:row>40</xdr:row>
      <xdr:rowOff>126333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EF0EDC47-6651-FEC0-B2D6-1800E003C484}"/>
            </a:ext>
          </a:extLst>
        </xdr:cNvPr>
        <xdr:cNvSpPr txBox="1"/>
      </xdr:nvSpPr>
      <xdr:spPr>
        <a:xfrm>
          <a:off x="11062607" y="562655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47</xdr:col>
      <xdr:colOff>186780</xdr:colOff>
      <xdr:row>24</xdr:row>
      <xdr:rowOff>3260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626BB79C-C4AF-F0B3-FC86-650865472DEC}"/>
            </a:ext>
          </a:extLst>
        </xdr:cNvPr>
        <xdr:cNvSpPr txBox="1"/>
      </xdr:nvSpPr>
      <xdr:spPr>
        <a:xfrm>
          <a:off x="10865304" y="342900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24</xdr:row>
      <xdr:rowOff>0</xdr:rowOff>
    </xdr:from>
    <xdr:to>
      <xdr:col>50</xdr:col>
      <xdr:colOff>194563</xdr:colOff>
      <xdr:row>25</xdr:row>
      <xdr:rowOff>126332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B2455B9B-8F26-1084-E008-4CC6E141554A}"/>
            </a:ext>
          </a:extLst>
        </xdr:cNvPr>
        <xdr:cNvSpPr txBox="1"/>
      </xdr:nvSpPr>
      <xdr:spPr>
        <a:xfrm>
          <a:off x="11457214" y="36875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194400</xdr:colOff>
      <xdr:row>20</xdr:row>
      <xdr:rowOff>126333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4AB42B0C-B524-DCF0-C985-B5ED43D9368A}"/>
            </a:ext>
          </a:extLst>
        </xdr:cNvPr>
        <xdr:cNvSpPr txBox="1"/>
      </xdr:nvSpPr>
      <xdr:spPr>
        <a:xfrm>
          <a:off x="11062607" y="304119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47</xdr:col>
      <xdr:colOff>194400</xdr:colOff>
      <xdr:row>17</xdr:row>
      <xdr:rowOff>126332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6FAC43B0-A279-7A1B-795A-768337F1C965}"/>
            </a:ext>
          </a:extLst>
        </xdr:cNvPr>
        <xdr:cNvSpPr txBox="1"/>
      </xdr:nvSpPr>
      <xdr:spPr>
        <a:xfrm>
          <a:off x="10865304" y="26533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194400</xdr:colOff>
      <xdr:row>7</xdr:row>
      <xdr:rowOff>126331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1EF4A790-D836-35AA-ECC4-E7CF3DA39804}"/>
            </a:ext>
          </a:extLst>
        </xdr:cNvPr>
        <xdr:cNvSpPr txBox="1"/>
      </xdr:nvSpPr>
      <xdr:spPr>
        <a:xfrm>
          <a:off x="10865304" y="1360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47</xdr:col>
      <xdr:colOff>194400</xdr:colOff>
      <xdr:row>13</xdr:row>
      <xdr:rowOff>126331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CD57F606-2819-45DF-9798-EF1C85085348}"/>
            </a:ext>
          </a:extLst>
        </xdr:cNvPr>
        <xdr:cNvSpPr txBox="1"/>
      </xdr:nvSpPr>
      <xdr:spPr>
        <a:xfrm>
          <a:off x="10865304" y="213632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49</xdr:col>
      <xdr:colOff>194563</xdr:colOff>
      <xdr:row>15</xdr:row>
      <xdr:rowOff>126331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C1C12278-7D75-C32C-3EDC-91BB792AC4FC}"/>
            </a:ext>
          </a:extLst>
        </xdr:cNvPr>
        <xdr:cNvSpPr txBox="1"/>
      </xdr:nvSpPr>
      <xdr:spPr>
        <a:xfrm>
          <a:off x="11259911" y="23948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48</xdr:col>
      <xdr:colOff>194400</xdr:colOff>
      <xdr:row>10</xdr:row>
      <xdr:rowOff>126333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88260E4A-AAB5-C5C3-9E1A-E53B013260FF}"/>
            </a:ext>
          </a:extLst>
        </xdr:cNvPr>
        <xdr:cNvSpPr txBox="1"/>
      </xdr:nvSpPr>
      <xdr:spPr>
        <a:xfrm>
          <a:off x="11062607" y="174851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62</xdr:col>
      <xdr:colOff>194400</xdr:colOff>
      <xdr:row>10</xdr:row>
      <xdr:rowOff>126333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0E4A296B-C591-5BB8-92AE-2D611DB16DA3}"/>
            </a:ext>
          </a:extLst>
        </xdr:cNvPr>
        <xdr:cNvSpPr txBox="1"/>
      </xdr:nvSpPr>
      <xdr:spPr>
        <a:xfrm>
          <a:off x="13824857" y="174851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194563</xdr:colOff>
      <xdr:row>7</xdr:row>
      <xdr:rowOff>126331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C6C3791C-E788-A8DC-E8DA-ED84CE13FBF9}"/>
            </a:ext>
          </a:extLst>
        </xdr:cNvPr>
        <xdr:cNvSpPr txBox="1"/>
      </xdr:nvSpPr>
      <xdr:spPr>
        <a:xfrm>
          <a:off x="14022161" y="1360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63</xdr:col>
      <xdr:colOff>194563</xdr:colOff>
      <xdr:row>13</xdr:row>
      <xdr:rowOff>126331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CB3C4C2B-2A52-7146-E2C3-E4F3F7734254}"/>
            </a:ext>
          </a:extLst>
        </xdr:cNvPr>
        <xdr:cNvSpPr txBox="1"/>
      </xdr:nvSpPr>
      <xdr:spPr>
        <a:xfrm>
          <a:off x="14022161" y="213632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62</xdr:col>
      <xdr:colOff>194400</xdr:colOff>
      <xdr:row>20</xdr:row>
      <xdr:rowOff>126333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55946C8-D05B-1F58-22E5-09925278CE2B}"/>
            </a:ext>
          </a:extLst>
        </xdr:cNvPr>
        <xdr:cNvSpPr txBox="1"/>
      </xdr:nvSpPr>
      <xdr:spPr>
        <a:xfrm>
          <a:off x="13824857" y="304119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63</xdr:col>
      <xdr:colOff>194563</xdr:colOff>
      <xdr:row>17</xdr:row>
      <xdr:rowOff>126332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A532F03E-6541-7E38-C646-506456AFA462}"/>
            </a:ext>
          </a:extLst>
        </xdr:cNvPr>
        <xdr:cNvSpPr txBox="1"/>
      </xdr:nvSpPr>
      <xdr:spPr>
        <a:xfrm>
          <a:off x="14022161" y="26533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63</xdr:col>
      <xdr:colOff>194563</xdr:colOff>
      <xdr:row>24</xdr:row>
      <xdr:rowOff>3260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CB9D581A-2A51-1B4C-2732-D52F4441A2CB}"/>
            </a:ext>
          </a:extLst>
        </xdr:cNvPr>
        <xdr:cNvSpPr txBox="1"/>
      </xdr:nvSpPr>
      <xdr:spPr>
        <a:xfrm>
          <a:off x="14022161" y="342900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61</xdr:col>
      <xdr:colOff>194400</xdr:colOff>
      <xdr:row>15</xdr:row>
      <xdr:rowOff>126331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245AB174-1B78-A426-3834-B959FEB228C0}"/>
            </a:ext>
          </a:extLst>
        </xdr:cNvPr>
        <xdr:cNvSpPr txBox="1"/>
      </xdr:nvSpPr>
      <xdr:spPr>
        <a:xfrm>
          <a:off x="13627554" y="23948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60</xdr:col>
      <xdr:colOff>194563</xdr:colOff>
      <xdr:row>25</xdr:row>
      <xdr:rowOff>126332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474C33D7-D4CC-F997-A772-077F81B563F1}"/>
            </a:ext>
          </a:extLst>
        </xdr:cNvPr>
        <xdr:cNvSpPr txBox="1"/>
      </xdr:nvSpPr>
      <xdr:spPr>
        <a:xfrm>
          <a:off x="13430250" y="36875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63</xdr:col>
      <xdr:colOff>194563</xdr:colOff>
      <xdr:row>27</xdr:row>
      <xdr:rowOff>126331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C9D72672-7230-F33F-AEFE-F81C8E3CFABC}"/>
            </a:ext>
          </a:extLst>
        </xdr:cNvPr>
        <xdr:cNvSpPr txBox="1"/>
      </xdr:nvSpPr>
      <xdr:spPr>
        <a:xfrm>
          <a:off x="14022161" y="39460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63</xdr:col>
      <xdr:colOff>194563</xdr:colOff>
      <xdr:row>33</xdr:row>
      <xdr:rowOff>126332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3F74C342-429F-6C79-5753-A6E33F4ED2C0}"/>
            </a:ext>
          </a:extLst>
        </xdr:cNvPr>
        <xdr:cNvSpPr txBox="1"/>
      </xdr:nvSpPr>
      <xdr:spPr>
        <a:xfrm>
          <a:off x="14022161" y="472167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61</xdr:col>
      <xdr:colOff>194400</xdr:colOff>
      <xdr:row>35</xdr:row>
      <xdr:rowOff>126331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84D590EE-8057-66D4-C736-5A4E48B898F9}"/>
            </a:ext>
          </a:extLst>
        </xdr:cNvPr>
        <xdr:cNvSpPr txBox="1"/>
      </xdr:nvSpPr>
      <xdr:spPr>
        <a:xfrm>
          <a:off x="13627554" y="49802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63</xdr:col>
      <xdr:colOff>194563</xdr:colOff>
      <xdr:row>38</xdr:row>
      <xdr:rowOff>3260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88D3E2A1-BDA0-C958-C5A2-B14977774FF1}"/>
            </a:ext>
          </a:extLst>
        </xdr:cNvPr>
        <xdr:cNvSpPr txBox="1"/>
      </xdr:nvSpPr>
      <xdr:spPr>
        <a:xfrm>
          <a:off x="14022161" y="52387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62</xdr:col>
      <xdr:colOff>194400</xdr:colOff>
      <xdr:row>40</xdr:row>
      <xdr:rowOff>126333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12044892-29E2-BD37-E409-FABBAD0139BE}"/>
            </a:ext>
          </a:extLst>
        </xdr:cNvPr>
        <xdr:cNvSpPr txBox="1"/>
      </xdr:nvSpPr>
      <xdr:spPr>
        <a:xfrm>
          <a:off x="13824857" y="562655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63</xdr:col>
      <xdr:colOff>194563</xdr:colOff>
      <xdr:row>43</xdr:row>
      <xdr:rowOff>126331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5A533B9E-8914-2101-6CEB-4A8A179AE1F8}"/>
            </a:ext>
          </a:extLst>
        </xdr:cNvPr>
        <xdr:cNvSpPr txBox="1"/>
      </xdr:nvSpPr>
      <xdr:spPr>
        <a:xfrm>
          <a:off x="14022161" y="60143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63</xdr:col>
      <xdr:colOff>194563</xdr:colOff>
      <xdr:row>47</xdr:row>
      <xdr:rowOff>126332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6F7D4F6C-43E9-6DEC-459C-1D6F61B61928}"/>
            </a:ext>
          </a:extLst>
        </xdr:cNvPr>
        <xdr:cNvSpPr txBox="1"/>
      </xdr:nvSpPr>
      <xdr:spPr>
        <a:xfrm>
          <a:off x="14022161" y="65314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62</xdr:col>
      <xdr:colOff>194400</xdr:colOff>
      <xdr:row>50</xdr:row>
      <xdr:rowOff>126333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5CAEA7EC-09DD-3D9F-2DB6-D26E6F81B68B}"/>
            </a:ext>
          </a:extLst>
        </xdr:cNvPr>
        <xdr:cNvSpPr txBox="1"/>
      </xdr:nvSpPr>
      <xdr:spPr>
        <a:xfrm>
          <a:off x="13824857" y="691923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63</xdr:col>
      <xdr:colOff>194563</xdr:colOff>
      <xdr:row>53</xdr:row>
      <xdr:rowOff>126332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30B26620-AF22-C9B3-07F9-C7D1A3290817}"/>
            </a:ext>
          </a:extLst>
        </xdr:cNvPr>
        <xdr:cNvSpPr txBox="1"/>
      </xdr:nvSpPr>
      <xdr:spPr>
        <a:xfrm>
          <a:off x="14022161" y="730703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61</xdr:col>
      <xdr:colOff>194400</xdr:colOff>
      <xdr:row>55</xdr:row>
      <xdr:rowOff>126331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D0C3E653-1E6F-8425-DF90-5249F4D7AA68}"/>
            </a:ext>
          </a:extLst>
        </xdr:cNvPr>
        <xdr:cNvSpPr txBox="1"/>
      </xdr:nvSpPr>
      <xdr:spPr>
        <a:xfrm>
          <a:off x="13627554" y="756557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63</xdr:col>
      <xdr:colOff>194563</xdr:colOff>
      <xdr:row>57</xdr:row>
      <xdr:rowOff>126331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C9BF8007-08B8-6AA0-0405-FED1C8018CF8}"/>
            </a:ext>
          </a:extLst>
        </xdr:cNvPr>
        <xdr:cNvSpPr txBox="1"/>
      </xdr:nvSpPr>
      <xdr:spPr>
        <a:xfrm>
          <a:off x="14022161" y="78241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62</xdr:col>
      <xdr:colOff>194400</xdr:colOff>
      <xdr:row>60</xdr:row>
      <xdr:rowOff>126332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F2B30FD3-62FE-ED43-692E-F0613EB7ECA7}"/>
            </a:ext>
          </a:extLst>
        </xdr:cNvPr>
        <xdr:cNvSpPr txBox="1"/>
      </xdr:nvSpPr>
      <xdr:spPr>
        <a:xfrm>
          <a:off x="13824857" y="821191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63</xdr:col>
      <xdr:colOff>194563</xdr:colOff>
      <xdr:row>63</xdr:row>
      <xdr:rowOff>126331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D743ADC6-075F-BB7E-08E5-3919BB8D106E}"/>
            </a:ext>
          </a:extLst>
        </xdr:cNvPr>
        <xdr:cNvSpPr txBox="1"/>
      </xdr:nvSpPr>
      <xdr:spPr>
        <a:xfrm>
          <a:off x="14022161" y="859971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60</xdr:col>
      <xdr:colOff>194563</xdr:colOff>
      <xdr:row>66</xdr:row>
      <xdr:rowOff>3260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9848D6C9-8B8D-D0AD-A473-F5AD8E61BE0C}"/>
            </a:ext>
          </a:extLst>
        </xdr:cNvPr>
        <xdr:cNvSpPr txBox="1"/>
      </xdr:nvSpPr>
      <xdr:spPr>
        <a:xfrm>
          <a:off x="13430250" y="885825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63</xdr:col>
      <xdr:colOff>194563</xdr:colOff>
      <xdr:row>67</xdr:row>
      <xdr:rowOff>126332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13AEE3E4-6ECD-7B6D-EBBD-DE02792DC62B}"/>
            </a:ext>
          </a:extLst>
        </xdr:cNvPr>
        <xdr:cNvSpPr txBox="1"/>
      </xdr:nvSpPr>
      <xdr:spPr>
        <a:xfrm>
          <a:off x="14022161" y="9116786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76</xdr:row>
      <xdr:rowOff>0</xdr:rowOff>
    </xdr:from>
    <xdr:to>
      <xdr:col>61</xdr:col>
      <xdr:colOff>194400</xdr:colOff>
      <xdr:row>77</xdr:row>
      <xdr:rowOff>126331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E6D1931B-45AE-68DE-2B1D-C8D02202F0CB}"/>
            </a:ext>
          </a:extLst>
        </xdr:cNvPr>
        <xdr:cNvSpPr txBox="1"/>
      </xdr:nvSpPr>
      <xdr:spPr>
        <a:xfrm>
          <a:off x="13627554" y="1040946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62</xdr:col>
      <xdr:colOff>194400</xdr:colOff>
      <xdr:row>71</xdr:row>
      <xdr:rowOff>126331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D80CBB14-A31A-523F-ECA4-4872BE95E0BC}"/>
            </a:ext>
          </a:extLst>
        </xdr:cNvPr>
        <xdr:cNvSpPr txBox="1"/>
      </xdr:nvSpPr>
      <xdr:spPr>
        <a:xfrm>
          <a:off x="13824857" y="963385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74</xdr:row>
      <xdr:rowOff>0</xdr:rowOff>
    </xdr:from>
    <xdr:to>
      <xdr:col>63</xdr:col>
      <xdr:colOff>194563</xdr:colOff>
      <xdr:row>75</xdr:row>
      <xdr:rowOff>126332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B97D8ACE-6D52-48FA-0082-AD2F82F0F7D8}"/>
            </a:ext>
          </a:extLst>
        </xdr:cNvPr>
        <xdr:cNvSpPr txBox="1"/>
      </xdr:nvSpPr>
      <xdr:spPr>
        <a:xfrm>
          <a:off x="14022161" y="10150929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78</xdr:row>
      <xdr:rowOff>0</xdr:rowOff>
    </xdr:from>
    <xdr:to>
      <xdr:col>63</xdr:col>
      <xdr:colOff>194563</xdr:colOff>
      <xdr:row>80</xdr:row>
      <xdr:rowOff>3260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FC412722-4022-0590-8C61-F8DDD9F30E68}"/>
            </a:ext>
          </a:extLst>
        </xdr:cNvPr>
        <xdr:cNvSpPr txBox="1"/>
      </xdr:nvSpPr>
      <xdr:spPr>
        <a:xfrm>
          <a:off x="14022161" y="10668000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84</xdr:row>
      <xdr:rowOff>0</xdr:rowOff>
    </xdr:from>
    <xdr:to>
      <xdr:col>63</xdr:col>
      <xdr:colOff>194563</xdr:colOff>
      <xdr:row>85</xdr:row>
      <xdr:rowOff>126331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FA71515-EADA-C570-72AC-22AD972F08BD}"/>
            </a:ext>
          </a:extLst>
        </xdr:cNvPr>
        <xdr:cNvSpPr txBox="1"/>
      </xdr:nvSpPr>
      <xdr:spPr>
        <a:xfrm>
          <a:off x="14022161" y="1144360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10525</xdr:colOff>
      <xdr:row>72</xdr:row>
      <xdr:rowOff>0</xdr:rowOff>
    </xdr:from>
    <xdr:to>
      <xdr:col>27</xdr:col>
      <xdr:colOff>195</xdr:colOff>
      <xdr:row>73</xdr:row>
      <xdr:rowOff>126332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2B317908-4988-C903-D2A0-73B5E7B811BF}"/>
            </a:ext>
          </a:extLst>
        </xdr:cNvPr>
        <xdr:cNvSpPr txBox="1"/>
      </xdr:nvSpPr>
      <xdr:spPr>
        <a:xfrm>
          <a:off x="5663476" y="9892393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10556</xdr:rowOff>
    </xdr:from>
    <xdr:to>
      <xdr:col>11</xdr:col>
      <xdr:colOff>186780</xdr:colOff>
      <xdr:row>33</xdr:row>
      <xdr:rowOff>22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9D73F775-6BD4-FCAD-F243-6511F50AFC0F}"/>
            </a:ext>
          </a:extLst>
        </xdr:cNvPr>
        <xdr:cNvSpPr txBox="1"/>
      </xdr:nvSpPr>
      <xdr:spPr>
        <a:xfrm>
          <a:off x="2701019" y="4595347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2904</xdr:colOff>
      <xdr:row>29</xdr:row>
      <xdr:rowOff>2935</xdr:rowOff>
    </xdr:from>
    <xdr:to>
      <xdr:col>63</xdr:col>
      <xdr:colOff>0</xdr:colOff>
      <xdr:row>31</xdr:row>
      <xdr:rowOff>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1AA9CAC0-2879-3285-2ADC-E6D5487529B1}"/>
            </a:ext>
          </a:extLst>
        </xdr:cNvPr>
        <xdr:cNvSpPr txBox="1"/>
      </xdr:nvSpPr>
      <xdr:spPr>
        <a:xfrm>
          <a:off x="13827761" y="4336811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62</xdr:col>
      <xdr:colOff>194400</xdr:colOff>
      <xdr:row>82</xdr:row>
      <xdr:rowOff>126333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874B2855-A32C-4CEB-456F-DD30B24B97FD}"/>
            </a:ext>
          </a:extLst>
        </xdr:cNvPr>
        <xdr:cNvSpPr txBox="1"/>
      </xdr:nvSpPr>
      <xdr:spPr>
        <a:xfrm>
          <a:off x="13824857" y="11055804"/>
          <a:ext cx="194400" cy="2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</xdr:row>
      <xdr:rowOff>176892</xdr:rowOff>
    </xdr:from>
    <xdr:to>
      <xdr:col>62</xdr:col>
      <xdr:colOff>0</xdr:colOff>
      <xdr:row>7</xdr:row>
      <xdr:rowOff>129266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058222DD-5A82-0E36-CD26-A16B3CFC22BB}"/>
            </a:ext>
          </a:extLst>
        </xdr:cNvPr>
        <xdr:cNvSpPr txBox="1"/>
      </xdr:nvSpPr>
      <xdr:spPr>
        <a:xfrm>
          <a:off x="11259911" y="557892"/>
          <a:ext cx="2564946" cy="1061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700"/>
            </a:lnSpc>
          </a:pPr>
          <a:r>
            <a:rPr kumimoji="1" lang="ja-JP" altLang="en-US" sz="1200"/>
            <a:t>大阪国際招待卓球選手権大会</a:t>
          </a:r>
          <a:endParaRPr kumimoji="1" lang="en-US" altLang="ja-JP" sz="1200"/>
        </a:p>
        <a:p>
          <a:pPr algn="l">
            <a:lnSpc>
              <a:spcPts val="1500"/>
            </a:lnSpc>
          </a:pPr>
          <a:r>
            <a:rPr kumimoji="1" lang="ja-JP" altLang="en-US" sz="1100"/>
            <a:t>期日：令和２年２月１４日（金）</a:t>
          </a:r>
          <a:endParaRPr kumimoji="1" lang="en-US" altLang="ja-JP" sz="1100"/>
        </a:p>
        <a:p>
          <a:pPr algn="l">
            <a:lnSpc>
              <a:spcPts val="1400"/>
            </a:lnSpc>
          </a:pPr>
          <a:r>
            <a:rPr kumimoji="1" lang="ja-JP" altLang="en-US" sz="1100"/>
            <a:t>　　　　　　　　　　～１６日（日）</a:t>
          </a:r>
          <a:endParaRPr kumimoji="1" lang="en-US" altLang="ja-JP" sz="1100"/>
        </a:p>
        <a:p>
          <a:pPr algn="l">
            <a:lnSpc>
              <a:spcPts val="1400"/>
            </a:lnSpc>
          </a:pPr>
          <a:r>
            <a:rPr kumimoji="1" lang="ja-JP" altLang="en-US" sz="1100"/>
            <a:t>会場：大阪府立体育館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36</xdr:row>
      <xdr:rowOff>0</xdr:rowOff>
    </xdr:from>
    <xdr:to>
      <xdr:col>36</xdr:col>
      <xdr:colOff>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E2D3CB-BCE8-4C48-E51C-E7345A908003}"/>
            </a:ext>
          </a:extLst>
        </xdr:cNvPr>
        <xdr:cNvCxnSpPr/>
      </xdr:nvCxnSpPr>
      <xdr:spPr>
        <a:xfrm>
          <a:off x="6105525" y="6834188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177166</xdr:colOff>
      <xdr:row>7</xdr:row>
      <xdr:rowOff>170684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D80C91-3298-5CB9-85DB-E964245893EB}"/>
            </a:ext>
          </a:extLst>
        </xdr:cNvPr>
        <xdr:cNvSpPr txBox="1"/>
      </xdr:nvSpPr>
      <xdr:spPr>
        <a:xfrm>
          <a:off x="2381251" y="1395133"/>
          <a:ext cx="184786" cy="357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184786</xdr:colOff>
      <xdr:row>11</xdr:row>
      <xdr:rowOff>178291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992D6F3-2199-3CAC-81F5-063235AB1C0B}"/>
            </a:ext>
          </a:extLst>
        </xdr:cNvPr>
        <xdr:cNvSpPr txBox="1"/>
      </xdr:nvSpPr>
      <xdr:spPr>
        <a:xfrm>
          <a:off x="2566147" y="2112309"/>
          <a:ext cx="184786" cy="357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170906</xdr:colOff>
      <xdr:row>15</xdr:row>
      <xdr:rowOff>178292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899D3B-3BF2-7E7F-28E9-2503FD8B8EEC}"/>
            </a:ext>
          </a:extLst>
        </xdr:cNvPr>
        <xdr:cNvSpPr txBox="1"/>
      </xdr:nvSpPr>
      <xdr:spPr>
        <a:xfrm>
          <a:off x="2363933" y="2848842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170906</xdr:colOff>
      <xdr:row>21</xdr:row>
      <xdr:rowOff>178292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EFE1A34-9F27-C7BD-D608-8BD9ADB60524}"/>
            </a:ext>
          </a:extLst>
        </xdr:cNvPr>
        <xdr:cNvSpPr txBox="1"/>
      </xdr:nvSpPr>
      <xdr:spPr>
        <a:xfrm>
          <a:off x="2363933" y="3939887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178674</xdr:colOff>
      <xdr:row>25</xdr:row>
      <xdr:rowOff>178292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CF9CC9-1D8E-21F5-E8F3-B85D45215D98}"/>
            </a:ext>
          </a:extLst>
        </xdr:cNvPr>
        <xdr:cNvSpPr txBox="1"/>
      </xdr:nvSpPr>
      <xdr:spPr>
        <a:xfrm>
          <a:off x="2545773" y="4667251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170906</xdr:colOff>
      <xdr:row>29</xdr:row>
      <xdr:rowOff>178292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0C9644-3B4A-5720-1CA0-CE3F9CFF8CC3}"/>
            </a:ext>
          </a:extLst>
        </xdr:cNvPr>
        <xdr:cNvSpPr txBox="1"/>
      </xdr:nvSpPr>
      <xdr:spPr>
        <a:xfrm>
          <a:off x="2363933" y="5394615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170906</xdr:colOff>
      <xdr:row>33</xdr:row>
      <xdr:rowOff>178292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84046C-9023-722A-A406-348924E37685}"/>
            </a:ext>
          </a:extLst>
        </xdr:cNvPr>
        <xdr:cNvSpPr txBox="1"/>
      </xdr:nvSpPr>
      <xdr:spPr>
        <a:xfrm>
          <a:off x="2363933" y="6121978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178674</xdr:colOff>
      <xdr:row>37</xdr:row>
      <xdr:rowOff>178292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C3578C1-C7E4-7755-EF7F-B5E7748E8BA0}"/>
            </a:ext>
          </a:extLst>
        </xdr:cNvPr>
        <xdr:cNvSpPr txBox="1"/>
      </xdr:nvSpPr>
      <xdr:spPr>
        <a:xfrm>
          <a:off x="2545773" y="6849342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170906</xdr:colOff>
      <xdr:row>41</xdr:row>
      <xdr:rowOff>170684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A97471-5DAC-722E-FE4E-CE829050A66C}"/>
            </a:ext>
          </a:extLst>
        </xdr:cNvPr>
        <xdr:cNvSpPr txBox="1"/>
      </xdr:nvSpPr>
      <xdr:spPr>
        <a:xfrm>
          <a:off x="2363933" y="7576705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170906</xdr:colOff>
      <xdr:row>49</xdr:row>
      <xdr:rowOff>178292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C870920-2C86-5654-31D7-8C374D9BE5B4}"/>
            </a:ext>
          </a:extLst>
        </xdr:cNvPr>
        <xdr:cNvSpPr txBox="1"/>
      </xdr:nvSpPr>
      <xdr:spPr>
        <a:xfrm>
          <a:off x="2363933" y="9031433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178674</xdr:colOff>
      <xdr:row>53</xdr:row>
      <xdr:rowOff>178292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78D9FCA-C7C9-69F5-3E4B-55BFBDF241C3}"/>
            </a:ext>
          </a:extLst>
        </xdr:cNvPr>
        <xdr:cNvSpPr txBox="1"/>
      </xdr:nvSpPr>
      <xdr:spPr>
        <a:xfrm>
          <a:off x="2545773" y="9758796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170906</xdr:colOff>
      <xdr:row>57</xdr:row>
      <xdr:rowOff>178292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5BFE763-5428-3139-EE16-2D16555C22A4}"/>
            </a:ext>
          </a:extLst>
        </xdr:cNvPr>
        <xdr:cNvSpPr txBox="1"/>
      </xdr:nvSpPr>
      <xdr:spPr>
        <a:xfrm>
          <a:off x="2363933" y="10486160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170906</xdr:colOff>
      <xdr:row>7</xdr:row>
      <xdr:rowOff>170684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BFC75E-E2A8-581C-B896-D1CCC994BC8B}"/>
            </a:ext>
          </a:extLst>
        </xdr:cNvPr>
        <xdr:cNvSpPr txBox="1"/>
      </xdr:nvSpPr>
      <xdr:spPr>
        <a:xfrm>
          <a:off x="5273387" y="1394115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170906</xdr:colOff>
      <xdr:row>11</xdr:row>
      <xdr:rowOff>178292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F1EB65-B463-5EFC-F12B-F2214768DECA}"/>
            </a:ext>
          </a:extLst>
        </xdr:cNvPr>
        <xdr:cNvSpPr txBox="1"/>
      </xdr:nvSpPr>
      <xdr:spPr>
        <a:xfrm>
          <a:off x="5091545" y="2121478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170906</xdr:colOff>
      <xdr:row>15</xdr:row>
      <xdr:rowOff>178292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329EE3B-D76E-54B4-F635-CF4DA5799E21}"/>
            </a:ext>
          </a:extLst>
        </xdr:cNvPr>
        <xdr:cNvSpPr txBox="1"/>
      </xdr:nvSpPr>
      <xdr:spPr>
        <a:xfrm>
          <a:off x="5273387" y="2848842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170906</xdr:colOff>
      <xdr:row>21</xdr:row>
      <xdr:rowOff>178292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CBED602-778D-8C23-CCAC-307B71B15B34}"/>
            </a:ext>
          </a:extLst>
        </xdr:cNvPr>
        <xdr:cNvSpPr txBox="1"/>
      </xdr:nvSpPr>
      <xdr:spPr>
        <a:xfrm>
          <a:off x="5273387" y="3939887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170906</xdr:colOff>
      <xdr:row>25</xdr:row>
      <xdr:rowOff>178292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D7CA20A-163D-E338-4809-951A04476CAC}"/>
            </a:ext>
          </a:extLst>
        </xdr:cNvPr>
        <xdr:cNvSpPr txBox="1"/>
      </xdr:nvSpPr>
      <xdr:spPr>
        <a:xfrm>
          <a:off x="5091545" y="4667251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170906</xdr:colOff>
      <xdr:row>29</xdr:row>
      <xdr:rowOff>178292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E49957-1E16-7CCE-B497-0BB83EA4E0EB}"/>
            </a:ext>
          </a:extLst>
        </xdr:cNvPr>
        <xdr:cNvSpPr txBox="1"/>
      </xdr:nvSpPr>
      <xdr:spPr>
        <a:xfrm>
          <a:off x="5273387" y="5394615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170906</xdr:colOff>
      <xdr:row>33</xdr:row>
      <xdr:rowOff>178292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550594F-5BE8-5D21-EEB4-4F60A66D61B4}"/>
            </a:ext>
          </a:extLst>
        </xdr:cNvPr>
        <xdr:cNvSpPr txBox="1"/>
      </xdr:nvSpPr>
      <xdr:spPr>
        <a:xfrm>
          <a:off x="5273387" y="6121978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170906</xdr:colOff>
      <xdr:row>37</xdr:row>
      <xdr:rowOff>178292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28925E8-89B1-1A49-27C6-1F8F81211D9F}"/>
            </a:ext>
          </a:extLst>
        </xdr:cNvPr>
        <xdr:cNvSpPr txBox="1"/>
      </xdr:nvSpPr>
      <xdr:spPr>
        <a:xfrm>
          <a:off x="5091545" y="6849342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26</xdr:col>
      <xdr:colOff>170906</xdr:colOff>
      <xdr:row>41</xdr:row>
      <xdr:rowOff>170684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B168903-452E-EEAA-93E0-F891E742B126}"/>
            </a:ext>
          </a:extLst>
        </xdr:cNvPr>
        <xdr:cNvSpPr txBox="1"/>
      </xdr:nvSpPr>
      <xdr:spPr>
        <a:xfrm>
          <a:off x="5273387" y="7576705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170906</xdr:colOff>
      <xdr:row>47</xdr:row>
      <xdr:rowOff>178292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126CBF8-EA03-CED3-9C57-CA3822CE43FF}"/>
            </a:ext>
          </a:extLst>
        </xdr:cNvPr>
        <xdr:cNvSpPr txBox="1"/>
      </xdr:nvSpPr>
      <xdr:spPr>
        <a:xfrm>
          <a:off x="5273387" y="8667751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25</xdr:col>
      <xdr:colOff>170906</xdr:colOff>
      <xdr:row>51</xdr:row>
      <xdr:rowOff>178292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D23417D-5086-F794-8375-7A8BB5C2844A}"/>
            </a:ext>
          </a:extLst>
        </xdr:cNvPr>
        <xdr:cNvSpPr txBox="1"/>
      </xdr:nvSpPr>
      <xdr:spPr>
        <a:xfrm>
          <a:off x="5091545" y="9395115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156904</xdr:colOff>
      <xdr:row>53</xdr:row>
      <xdr:rowOff>173183</xdr:rowOff>
    </xdr:from>
    <xdr:to>
      <xdr:col>26</xdr:col>
      <xdr:colOff>146078</xdr:colOff>
      <xdr:row>55</xdr:row>
      <xdr:rowOff>169633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5FE1E69-33C9-8F3C-469F-86CA3BE69336}"/>
            </a:ext>
          </a:extLst>
        </xdr:cNvPr>
        <xdr:cNvSpPr txBox="1"/>
      </xdr:nvSpPr>
      <xdr:spPr>
        <a:xfrm>
          <a:off x="5256069" y="10113819"/>
          <a:ext cx="178674" cy="360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</xdr:row>
      <xdr:rowOff>8805</xdr:rowOff>
    </xdr:from>
    <xdr:to>
      <xdr:col>25</xdr:col>
      <xdr:colOff>1</xdr:colOff>
      <xdr:row>10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4523C90-A6C5-BF9B-8271-77A203D13F70}"/>
            </a:ext>
          </a:extLst>
        </xdr:cNvPr>
        <xdr:cNvSpPr txBox="1"/>
      </xdr:nvSpPr>
      <xdr:spPr>
        <a:xfrm>
          <a:off x="2751045" y="1050952"/>
          <a:ext cx="2403662" cy="1061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/>
            <a:t>大阪国際招待卓球選手権大会</a:t>
          </a:r>
          <a:endParaRPr kumimoji="1" lang="en-US" altLang="ja-JP" sz="1200"/>
        </a:p>
        <a:p>
          <a:pPr algn="l"/>
          <a:r>
            <a:rPr kumimoji="1" lang="ja-JP" altLang="en-US" sz="1100"/>
            <a:t>期日：令和２年２月１４日（金）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～１６日（日）</a:t>
          </a:r>
          <a:endParaRPr kumimoji="1" lang="en-US" altLang="ja-JP" sz="1100"/>
        </a:p>
        <a:p>
          <a:pPr algn="l">
            <a:lnSpc>
              <a:spcPts val="1600"/>
            </a:lnSpc>
          </a:pPr>
          <a:r>
            <a:rPr kumimoji="1" lang="ja-JP" altLang="en-US" sz="1100"/>
            <a:t>会場：大阪府立体育館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12</xdr:row>
      <xdr:rowOff>0</xdr:rowOff>
    </xdr:from>
    <xdr:to>
      <xdr:col>58</xdr:col>
      <xdr:colOff>0</xdr:colOff>
      <xdr:row>14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7A90803-5F46-7791-7551-7593E1374E0C}"/>
            </a:ext>
          </a:extLst>
        </xdr:cNvPr>
        <xdr:cNvSpPr/>
      </xdr:nvSpPr>
      <xdr:spPr>
        <a:xfrm>
          <a:off x="12634913" y="2238375"/>
          <a:ext cx="1128712" cy="3048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/>
            <a:t>3/4=0.75</a:t>
          </a:r>
        </a:p>
      </xdr:txBody>
    </xdr:sp>
    <xdr:clientData/>
  </xdr:twoCellAnchor>
  <xdr:twoCellAnchor>
    <xdr:from>
      <xdr:col>56</xdr:col>
      <xdr:colOff>0</xdr:colOff>
      <xdr:row>17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AD879FE-8409-A40C-CD72-7B7C2EB8FCA9}"/>
            </a:ext>
          </a:extLst>
        </xdr:cNvPr>
        <xdr:cNvSpPr/>
      </xdr:nvSpPr>
      <xdr:spPr>
        <a:xfrm>
          <a:off x="12634913" y="3000375"/>
          <a:ext cx="1128712" cy="3048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/>
            <a:t>4/5=0.80</a:t>
          </a:r>
        </a:p>
      </xdr:txBody>
    </xdr:sp>
    <xdr:clientData/>
  </xdr:twoCellAnchor>
  <xdr:twoCellAnchor>
    <xdr:from>
      <xdr:col>56</xdr:col>
      <xdr:colOff>0</xdr:colOff>
      <xdr:row>27</xdr:row>
      <xdr:rowOff>0</xdr:rowOff>
    </xdr:from>
    <xdr:to>
      <xdr:col>58</xdr:col>
      <xdr:colOff>0</xdr:colOff>
      <xdr:row>28</xdr:row>
      <xdr:rowOff>162462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2450435-B2EC-D20F-5C37-8A44896009E6}"/>
            </a:ext>
          </a:extLst>
        </xdr:cNvPr>
        <xdr:cNvSpPr/>
      </xdr:nvSpPr>
      <xdr:spPr>
        <a:xfrm>
          <a:off x="12634913" y="4524375"/>
          <a:ext cx="1128712" cy="307182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/>
            <a:t>5/3=1.67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23713;&#30000;&#20808;&#29983;/&#22823;&#38442;&#22269;&#38555;&#65288;&#22899;&#23376;&#65331;&#65289;&#32068;&#12415;&#21512;&#12431;&#12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23713;&#30000;&#20808;&#29983;/&#22823;&#38442;&#22269;&#38555;&#65288;&#30007;&#23376;&#65331;&#65289;&#32068;&#12415;&#21512;&#12431;&#12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_&#22823;&#38442;&#22269;&#38555;_&#12522;&#12540;&#12464;_&#32080;&#2652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1_&#22823;&#38442;&#22269;&#38555;_&#38918;&#20301;.xls" TargetMode="External"/><Relationship Id="rId1" Type="http://schemas.openxmlformats.org/officeDocument/2006/relationships/externalLinkPath" Target="/Users/nm_ok/Downloads/H31_&#22823;&#38442;&#22269;&#38555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長　野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3502</v>
          </cell>
          <cell r="E3" t="str">
            <v>大　西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1102</v>
          </cell>
          <cell r="E4" t="str">
            <v>中　島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3503</v>
          </cell>
          <cell r="E5" t="str">
            <v>川　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廣　瀬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3201</v>
          </cell>
          <cell r="E7" t="str">
            <v>成　瀬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4601</v>
          </cell>
          <cell r="E8" t="str">
            <v>小　野</v>
          </cell>
          <cell r="F8" t="str">
            <v>卓球家Jr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3202</v>
          </cell>
          <cell r="E9" t="str">
            <v>山　下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3101</v>
          </cell>
          <cell r="E10" t="str">
            <v>尾　﨑</v>
          </cell>
          <cell r="F10" t="str">
            <v>善　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1103</v>
          </cell>
          <cell r="E11" t="str">
            <v>小　松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西　岡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1005</v>
          </cell>
          <cell r="E13" t="str">
            <v>井　上</v>
          </cell>
          <cell r="F13" t="str">
            <v>高中央</v>
          </cell>
          <cell r="G13">
            <v>53</v>
          </cell>
          <cell r="H13">
            <v>3702</v>
          </cell>
          <cell r="I13" t="str">
            <v>川　上</v>
          </cell>
          <cell r="J13">
            <v>37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3203</v>
          </cell>
          <cell r="E14" t="str">
            <v>赤　木</v>
          </cell>
          <cell r="F14" t="str">
            <v>尽　誠</v>
          </cell>
          <cell r="G14">
            <v>52</v>
          </cell>
          <cell r="H14">
            <v>1008</v>
          </cell>
          <cell r="I14" t="str">
            <v>藤　本</v>
          </cell>
          <cell r="J14">
            <v>10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3504</v>
          </cell>
          <cell r="E15" t="str">
            <v>岡　本</v>
          </cell>
          <cell r="F15" t="str">
            <v>香川西</v>
          </cell>
          <cell r="G15">
            <v>51</v>
          </cell>
          <cell r="H15">
            <v>2406</v>
          </cell>
          <cell r="I15" t="str">
            <v>長　樂</v>
          </cell>
          <cell r="J15">
            <v>24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　菅</v>
          </cell>
          <cell r="F16" t="str">
            <v>高中央</v>
          </cell>
          <cell r="G16">
            <v>50</v>
          </cell>
          <cell r="H16">
            <v>1404</v>
          </cell>
          <cell r="I16" t="str">
            <v>立　本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4603</v>
          </cell>
          <cell r="E17" t="str">
            <v>　森</v>
          </cell>
          <cell r="F17" t="str">
            <v>卓球家Jr</v>
          </cell>
          <cell r="G17">
            <v>49</v>
          </cell>
          <cell r="H17">
            <v>2405</v>
          </cell>
          <cell r="I17" t="str">
            <v>池　内</v>
          </cell>
          <cell r="J17">
            <v>24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1104</v>
          </cell>
          <cell r="E18" t="str">
            <v>三　谷</v>
          </cell>
          <cell r="F18" t="str">
            <v>高松商</v>
          </cell>
          <cell r="G18">
            <v>48</v>
          </cell>
          <cell r="H18">
            <v>1006</v>
          </cell>
          <cell r="I18" t="str">
            <v>　東</v>
          </cell>
          <cell r="J18">
            <v>10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3701</v>
          </cell>
          <cell r="E19" t="str">
            <v>香　川</v>
          </cell>
          <cell r="F19" t="str">
            <v>観　一</v>
          </cell>
          <cell r="G19">
            <v>47</v>
          </cell>
          <cell r="H19">
            <v>703</v>
          </cell>
          <cell r="I19" t="str">
            <v>山　下</v>
          </cell>
          <cell r="J19">
            <v>7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1004</v>
          </cell>
          <cell r="E20" t="str">
            <v>斉　藤</v>
          </cell>
          <cell r="F20" t="str">
            <v>高中央</v>
          </cell>
          <cell r="G20">
            <v>46</v>
          </cell>
          <cell r="H20">
            <v>702</v>
          </cell>
          <cell r="I20" t="str">
            <v>國　方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4602</v>
          </cell>
          <cell r="E21" t="str">
            <v>長　尾</v>
          </cell>
          <cell r="F21" t="str">
            <v>卓球家Jr</v>
          </cell>
          <cell r="G21">
            <v>45</v>
          </cell>
          <cell r="H21">
            <v>1405</v>
          </cell>
          <cell r="I21" t="str">
            <v>池　田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4701</v>
          </cell>
          <cell r="E22" t="str">
            <v>川　崎</v>
          </cell>
          <cell r="F22" t="str">
            <v>ヴィスポ</v>
          </cell>
          <cell r="G22">
            <v>44</v>
          </cell>
          <cell r="H22">
            <v>1403</v>
          </cell>
          <cell r="I22" t="str">
            <v>宮　本</v>
          </cell>
          <cell r="J22">
            <v>14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C23" t="str">
            <v>①</v>
          </cell>
          <cell r="D23">
            <v>1401</v>
          </cell>
          <cell r="E23" t="str">
            <v>水　原</v>
          </cell>
          <cell r="F23" t="str">
            <v>高桜井</v>
          </cell>
          <cell r="G23">
            <v>43</v>
          </cell>
          <cell r="H23">
            <v>1202</v>
          </cell>
          <cell r="I23" t="str">
            <v>　岡</v>
          </cell>
          <cell r="J23">
            <v>12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3204</v>
          </cell>
          <cell r="E24" t="str">
            <v>香　川</v>
          </cell>
          <cell r="F24" t="str">
            <v>尽　誠</v>
          </cell>
          <cell r="G24">
            <v>42</v>
          </cell>
          <cell r="H24">
            <v>4702</v>
          </cell>
          <cell r="I24" t="str">
            <v>　堤</v>
          </cell>
          <cell r="J24">
            <v>47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C25" t="str">
            <v>①</v>
          </cell>
          <cell r="D25">
            <v>2401</v>
          </cell>
          <cell r="E25" t="str">
            <v>豊　田</v>
          </cell>
          <cell r="F25" t="str">
            <v>坂　出</v>
          </cell>
          <cell r="G25">
            <v>41</v>
          </cell>
          <cell r="H25">
            <v>1402</v>
          </cell>
          <cell r="I25" t="str">
            <v>後　藤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1002</v>
          </cell>
          <cell r="E26" t="str">
            <v>山　田</v>
          </cell>
          <cell r="F26" t="str">
            <v>高中央</v>
          </cell>
          <cell r="G26">
            <v>40</v>
          </cell>
          <cell r="H26">
            <v>1201</v>
          </cell>
          <cell r="I26" t="str">
            <v>横　手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2402</v>
          </cell>
          <cell r="E27" t="str">
            <v>山　田</v>
          </cell>
          <cell r="F27" t="str">
            <v>坂　出</v>
          </cell>
          <cell r="G27">
            <v>39</v>
          </cell>
          <cell r="H27">
            <v>1007</v>
          </cell>
          <cell r="I27" t="str">
            <v>福　本</v>
          </cell>
          <cell r="J27">
            <v>10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1105</v>
          </cell>
          <cell r="E28" t="str">
            <v>二　宮</v>
          </cell>
          <cell r="F28" t="str">
            <v>高松商</v>
          </cell>
          <cell r="G28">
            <v>38</v>
          </cell>
          <cell r="H28">
            <v>2404</v>
          </cell>
          <cell r="I28" t="str">
            <v>岸　村</v>
          </cell>
          <cell r="J28">
            <v>24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2403</v>
          </cell>
          <cell r="E29" t="str">
            <v>水　川</v>
          </cell>
          <cell r="F29" t="str">
            <v>坂　出</v>
          </cell>
          <cell r="G29">
            <v>37</v>
          </cell>
          <cell r="H29">
            <v>701</v>
          </cell>
          <cell r="I29" t="str">
            <v>北　谷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2407</v>
          </cell>
          <cell r="E30" t="str">
            <v>田　所</v>
          </cell>
          <cell r="F30" t="str">
            <v>坂　出</v>
          </cell>
          <cell r="G30">
            <v>36</v>
          </cell>
          <cell r="H30">
            <v>1203</v>
          </cell>
          <cell r="I30" t="str">
            <v>岩　﨑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3703</v>
          </cell>
          <cell r="E31" t="str">
            <v>仁　田</v>
          </cell>
          <cell r="F31" t="str">
            <v>観　一</v>
          </cell>
          <cell r="G31">
            <v>35</v>
          </cell>
          <cell r="H31">
            <v>1406</v>
          </cell>
          <cell r="I31" t="str">
            <v>山　下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2408</v>
          </cell>
          <cell r="E32" t="str">
            <v>南　部</v>
          </cell>
          <cell r="F32" t="str">
            <v>坂　出</v>
          </cell>
          <cell r="G32">
            <v>34</v>
          </cell>
          <cell r="H32">
            <v>3205</v>
          </cell>
          <cell r="I32" t="str">
            <v>西　山</v>
          </cell>
          <cell r="J32">
            <v>32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1407</v>
          </cell>
          <cell r="E33" t="str">
            <v>鈴　木</v>
          </cell>
          <cell r="F33" t="str">
            <v>高桜井</v>
          </cell>
          <cell r="G33">
            <v>33</v>
          </cell>
          <cell r="H33">
            <v>704</v>
          </cell>
          <cell r="I33" t="str">
            <v>柳　井</v>
          </cell>
          <cell r="J33">
            <v>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704</v>
          </cell>
          <cell r="E34" t="str">
            <v>柳　井</v>
          </cell>
          <cell r="F34" t="str">
            <v>三　木</v>
          </cell>
          <cell r="G34">
            <v>32</v>
          </cell>
          <cell r="H34">
            <v>1407</v>
          </cell>
          <cell r="I34" t="str">
            <v>鈴　木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3205</v>
          </cell>
          <cell r="E35" t="str">
            <v>西　山</v>
          </cell>
          <cell r="F35" t="str">
            <v>尽　誠</v>
          </cell>
          <cell r="G35">
            <v>31</v>
          </cell>
          <cell r="H35">
            <v>2408</v>
          </cell>
          <cell r="I35" t="str">
            <v>南　部</v>
          </cell>
          <cell r="J35">
            <v>24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1406</v>
          </cell>
          <cell r="E36" t="str">
            <v>山　下</v>
          </cell>
          <cell r="F36" t="str">
            <v>高桜井</v>
          </cell>
          <cell r="G36">
            <v>30</v>
          </cell>
          <cell r="H36">
            <v>3703</v>
          </cell>
          <cell r="I36" t="str">
            <v>仁　田</v>
          </cell>
          <cell r="J36">
            <v>37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1203</v>
          </cell>
          <cell r="E37" t="str">
            <v>岩　﨑</v>
          </cell>
          <cell r="F37" t="str">
            <v>高　松</v>
          </cell>
          <cell r="G37">
            <v>29</v>
          </cell>
          <cell r="H37">
            <v>2407</v>
          </cell>
          <cell r="I37" t="str">
            <v>田　所</v>
          </cell>
          <cell r="J37">
            <v>24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701</v>
          </cell>
          <cell r="E38" t="str">
            <v>北　谷</v>
          </cell>
          <cell r="F38" t="str">
            <v>三　木</v>
          </cell>
          <cell r="G38">
            <v>28</v>
          </cell>
          <cell r="H38">
            <v>2403</v>
          </cell>
          <cell r="I38" t="str">
            <v>水　川</v>
          </cell>
          <cell r="J38">
            <v>24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2404</v>
          </cell>
          <cell r="E39" t="str">
            <v>岸　村</v>
          </cell>
          <cell r="F39" t="str">
            <v>坂　出</v>
          </cell>
          <cell r="G39">
            <v>27</v>
          </cell>
          <cell r="H39">
            <v>1105</v>
          </cell>
          <cell r="I39" t="str">
            <v>二　宮</v>
          </cell>
          <cell r="J39">
            <v>11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1007</v>
          </cell>
          <cell r="E40" t="str">
            <v>福　本</v>
          </cell>
          <cell r="F40" t="str">
            <v>高中央</v>
          </cell>
          <cell r="G40">
            <v>26</v>
          </cell>
          <cell r="H40">
            <v>2402</v>
          </cell>
          <cell r="I40" t="str">
            <v>山　田</v>
          </cell>
          <cell r="J40">
            <v>24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1201</v>
          </cell>
          <cell r="E41" t="str">
            <v>横　手</v>
          </cell>
          <cell r="F41" t="str">
            <v>高　松</v>
          </cell>
          <cell r="G41">
            <v>25</v>
          </cell>
          <cell r="H41">
            <v>1002</v>
          </cell>
          <cell r="I41" t="str">
            <v>山　田</v>
          </cell>
          <cell r="J41">
            <v>10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1402</v>
          </cell>
          <cell r="E42" t="str">
            <v>後　藤</v>
          </cell>
          <cell r="F42" t="str">
            <v>高桜井</v>
          </cell>
          <cell r="G42">
            <v>24</v>
          </cell>
          <cell r="H42">
            <v>2401</v>
          </cell>
          <cell r="I42" t="str">
            <v>豊　田</v>
          </cell>
          <cell r="J42">
            <v>24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4702</v>
          </cell>
          <cell r="E43" t="str">
            <v>　堤</v>
          </cell>
          <cell r="F43" t="str">
            <v>ヴィスポ</v>
          </cell>
          <cell r="G43">
            <v>23</v>
          </cell>
          <cell r="H43">
            <v>3204</v>
          </cell>
          <cell r="I43" t="str">
            <v>香　川</v>
          </cell>
          <cell r="J43">
            <v>32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1202</v>
          </cell>
          <cell r="E44" t="str">
            <v>　岡</v>
          </cell>
          <cell r="F44" t="str">
            <v>高　松</v>
          </cell>
          <cell r="G44">
            <v>22</v>
          </cell>
          <cell r="H44">
            <v>1401</v>
          </cell>
          <cell r="I44" t="str">
            <v>水　原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1403</v>
          </cell>
          <cell r="E45" t="str">
            <v>宮　本</v>
          </cell>
          <cell r="F45" t="str">
            <v>高桜井</v>
          </cell>
          <cell r="G45">
            <v>21</v>
          </cell>
          <cell r="H45">
            <v>4701</v>
          </cell>
          <cell r="I45" t="str">
            <v>川　崎</v>
          </cell>
          <cell r="J45">
            <v>47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1405</v>
          </cell>
          <cell r="E46" t="str">
            <v>池　田</v>
          </cell>
          <cell r="F46" t="str">
            <v>高桜井</v>
          </cell>
          <cell r="G46">
            <v>20</v>
          </cell>
          <cell r="H46">
            <v>4602</v>
          </cell>
          <cell r="I46" t="str">
            <v>長　尾</v>
          </cell>
          <cell r="J46">
            <v>46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702</v>
          </cell>
          <cell r="E47" t="str">
            <v>國　方</v>
          </cell>
          <cell r="F47" t="str">
            <v>三　木</v>
          </cell>
          <cell r="G47">
            <v>19</v>
          </cell>
          <cell r="H47">
            <v>1004</v>
          </cell>
          <cell r="I47" t="str">
            <v>斉　藤</v>
          </cell>
          <cell r="J47">
            <v>10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703</v>
          </cell>
          <cell r="E48" t="str">
            <v>山　下</v>
          </cell>
          <cell r="F48" t="str">
            <v>三　木</v>
          </cell>
          <cell r="G48">
            <v>18</v>
          </cell>
          <cell r="H48">
            <v>3701</v>
          </cell>
          <cell r="I48" t="str">
            <v>香　川</v>
          </cell>
          <cell r="J48">
            <v>37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1006</v>
          </cell>
          <cell r="E49" t="str">
            <v>　東</v>
          </cell>
          <cell r="F49" t="str">
            <v>高中央</v>
          </cell>
          <cell r="G49">
            <v>17</v>
          </cell>
          <cell r="H49">
            <v>1104</v>
          </cell>
          <cell r="I49" t="str">
            <v>三　谷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2405</v>
          </cell>
          <cell r="E50" t="str">
            <v>池　内</v>
          </cell>
          <cell r="F50" t="str">
            <v>坂　出</v>
          </cell>
          <cell r="G50">
            <v>16</v>
          </cell>
          <cell r="H50">
            <v>4603</v>
          </cell>
          <cell r="I50" t="str">
            <v>　森</v>
          </cell>
          <cell r="J50">
            <v>46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1404</v>
          </cell>
          <cell r="E51" t="str">
            <v>立　本</v>
          </cell>
          <cell r="F51" t="str">
            <v>高桜井</v>
          </cell>
          <cell r="G51">
            <v>15</v>
          </cell>
          <cell r="H51">
            <v>1003</v>
          </cell>
          <cell r="I51" t="str">
            <v>　菅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2406</v>
          </cell>
          <cell r="E52" t="str">
            <v>長　樂</v>
          </cell>
          <cell r="F52" t="str">
            <v>坂　出</v>
          </cell>
          <cell r="G52">
            <v>14</v>
          </cell>
          <cell r="H52">
            <v>3504</v>
          </cell>
          <cell r="I52" t="str">
            <v>岡　本</v>
          </cell>
          <cell r="J52">
            <v>35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1008</v>
          </cell>
          <cell r="E53" t="str">
            <v>藤　本</v>
          </cell>
          <cell r="F53" t="str">
            <v>高中央</v>
          </cell>
          <cell r="G53">
            <v>13</v>
          </cell>
          <cell r="H53">
            <v>3203</v>
          </cell>
          <cell r="I53" t="str">
            <v>赤　木</v>
          </cell>
          <cell r="J53">
            <v>32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3702</v>
          </cell>
          <cell r="E54" t="str">
            <v>川　上</v>
          </cell>
          <cell r="F54" t="str">
            <v>観　一</v>
          </cell>
          <cell r="G54">
            <v>12</v>
          </cell>
          <cell r="H54">
            <v>1005</v>
          </cell>
          <cell r="I54" t="str">
            <v>井　上</v>
          </cell>
          <cell r="J54">
            <v>10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三　宅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長谷川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吉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3203</v>
          </cell>
          <cell r="E5" t="str">
            <v>冨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3502</v>
          </cell>
          <cell r="E6" t="str">
            <v>大　下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2701</v>
          </cell>
          <cell r="E7" t="str">
            <v>三　谷</v>
          </cell>
          <cell r="F7" t="str">
            <v>丸　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3503</v>
          </cell>
          <cell r="E8" t="str">
            <v>高　城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石　井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4603</v>
          </cell>
          <cell r="E10" t="str">
            <v>泉　川</v>
          </cell>
          <cell r="F10" t="str">
            <v>卓球家Jr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1004</v>
          </cell>
          <cell r="E11" t="str">
            <v>植　松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亀　井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3204</v>
          </cell>
          <cell r="E13" t="str">
            <v>福　岡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4602</v>
          </cell>
          <cell r="E14" t="str">
            <v>大　恵</v>
          </cell>
          <cell r="F14" t="str">
            <v>卓球家Jr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3505</v>
          </cell>
          <cell r="E15" t="str">
            <v>　坂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1005</v>
          </cell>
          <cell r="E16" t="str">
            <v>筒　井謙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1001</v>
          </cell>
          <cell r="E17" t="str">
            <v>　森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3205</v>
          </cell>
          <cell r="E18" t="str">
            <v>太　田</v>
          </cell>
          <cell r="F18" t="str">
            <v>尽　誠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4601</v>
          </cell>
          <cell r="E19" t="str">
            <v>大　川</v>
          </cell>
          <cell r="F19" t="str">
            <v>卓球家Jr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1104</v>
          </cell>
          <cell r="E20" t="str">
            <v>木　村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2402</v>
          </cell>
          <cell r="E21" t="str">
            <v>直　井</v>
          </cell>
          <cell r="F21" t="str">
            <v>坂　出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1105</v>
          </cell>
          <cell r="E22" t="str">
            <v>髙　木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1002</v>
          </cell>
          <cell r="E23" t="str">
            <v>永　峰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1103</v>
          </cell>
          <cell r="E24" t="str">
            <v>鵜　川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3504</v>
          </cell>
          <cell r="E25" t="str">
            <v>和　田</v>
          </cell>
          <cell r="F25" t="str">
            <v>香川西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1006</v>
          </cell>
          <cell r="E26" t="str">
            <v>竹　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1801</v>
          </cell>
          <cell r="E27" t="str">
            <v>高　尾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3101</v>
          </cell>
          <cell r="E28" t="str">
            <v>増　田</v>
          </cell>
          <cell r="F28" t="str">
            <v>善　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701</v>
          </cell>
          <cell r="E29" t="str">
            <v>井　上</v>
          </cell>
          <cell r="F29" t="str">
            <v>三　木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1003</v>
          </cell>
          <cell r="E30" t="str">
            <v>出　石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2401</v>
          </cell>
          <cell r="E31" t="str">
            <v>野　坂</v>
          </cell>
          <cell r="F31" t="str">
            <v>坂　出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3506</v>
          </cell>
          <cell r="E32" t="str">
            <v>阿　部</v>
          </cell>
          <cell r="F32" t="str">
            <v>香川西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2702</v>
          </cell>
          <cell r="E33" t="str">
            <v>亀　野</v>
          </cell>
          <cell r="F33" t="str">
            <v>丸　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3102</v>
          </cell>
          <cell r="E34" t="str">
            <v>瀬　尾</v>
          </cell>
          <cell r="F34" t="str">
            <v>善　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1107</v>
          </cell>
          <cell r="E35" t="str">
            <v>高　尾</v>
          </cell>
          <cell r="F35" t="str">
            <v>高松商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1201</v>
          </cell>
          <cell r="E36" t="str">
            <v>徳　永</v>
          </cell>
          <cell r="F36" t="str">
            <v>高　松</v>
          </cell>
          <cell r="G36">
            <v>94</v>
          </cell>
          <cell r="H36">
            <v>3106</v>
          </cell>
          <cell r="I36" t="str">
            <v>三　島</v>
          </cell>
          <cell r="J36">
            <v>31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3103</v>
          </cell>
          <cell r="E37" t="str">
            <v>小　西</v>
          </cell>
          <cell r="F37" t="str">
            <v>善　一</v>
          </cell>
          <cell r="G37">
            <v>93</v>
          </cell>
          <cell r="H37">
            <v>706</v>
          </cell>
          <cell r="I37" t="str">
            <v>十　川</v>
          </cell>
          <cell r="J37">
            <v>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2703</v>
          </cell>
          <cell r="E38" t="str">
            <v>山　際</v>
          </cell>
          <cell r="F38" t="str">
            <v>丸　亀</v>
          </cell>
          <cell r="G38">
            <v>92</v>
          </cell>
          <cell r="H38">
            <v>2903</v>
          </cell>
          <cell r="I38" t="str">
            <v>大　林</v>
          </cell>
          <cell r="J38">
            <v>29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702</v>
          </cell>
          <cell r="E39" t="str">
            <v>國　宗</v>
          </cell>
          <cell r="F39" t="str">
            <v>三　木</v>
          </cell>
          <cell r="G39">
            <v>91</v>
          </cell>
          <cell r="H39">
            <v>1411</v>
          </cell>
          <cell r="I39" t="str">
            <v>福　田</v>
          </cell>
          <cell r="J39">
            <v>14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2403</v>
          </cell>
          <cell r="E40" t="str">
            <v>多田羅</v>
          </cell>
          <cell r="F40" t="str">
            <v>坂　出</v>
          </cell>
          <cell r="G40">
            <v>90</v>
          </cell>
          <cell r="H40">
            <v>1409</v>
          </cell>
          <cell r="I40" t="str">
            <v>綾　田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1401</v>
          </cell>
          <cell r="E41" t="str">
            <v>前　田</v>
          </cell>
          <cell r="F41" t="str">
            <v>高桜井</v>
          </cell>
          <cell r="G41">
            <v>89</v>
          </cell>
          <cell r="H41">
            <v>3105</v>
          </cell>
          <cell r="I41" t="str">
            <v>西　峯</v>
          </cell>
          <cell r="J41">
            <v>31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1202</v>
          </cell>
          <cell r="E42" t="str">
            <v>池　田</v>
          </cell>
          <cell r="F42" t="str">
            <v>高　松</v>
          </cell>
          <cell r="G42">
            <v>88</v>
          </cell>
          <cell r="H42">
            <v>1010</v>
          </cell>
          <cell r="I42" t="str">
            <v>筒　井楓</v>
          </cell>
          <cell r="J42">
            <v>10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2901</v>
          </cell>
          <cell r="E43" t="str">
            <v>野　村</v>
          </cell>
          <cell r="F43" t="str">
            <v>藤　井</v>
          </cell>
          <cell r="G43">
            <v>87</v>
          </cell>
          <cell r="H43">
            <v>1205</v>
          </cell>
          <cell r="I43" t="str">
            <v>細　川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1402</v>
          </cell>
          <cell r="E44" t="str">
            <v>藤　渕</v>
          </cell>
          <cell r="F44" t="str">
            <v>高桜井</v>
          </cell>
          <cell r="G44">
            <v>86</v>
          </cell>
          <cell r="H44">
            <v>1809</v>
          </cell>
          <cell r="I44" t="str">
            <v>山　下</v>
          </cell>
          <cell r="J44">
            <v>18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1007</v>
          </cell>
          <cell r="E45" t="str">
            <v>長　田</v>
          </cell>
          <cell r="F45" t="str">
            <v>高中央</v>
          </cell>
          <cell r="G45">
            <v>85</v>
          </cell>
          <cell r="H45">
            <v>2711</v>
          </cell>
          <cell r="I45" t="str">
            <v>川　田</v>
          </cell>
          <cell r="J45">
            <v>27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3507</v>
          </cell>
          <cell r="E46" t="str">
            <v>池　本</v>
          </cell>
          <cell r="F46" t="str">
            <v>香川西</v>
          </cell>
          <cell r="G46">
            <v>84</v>
          </cell>
          <cell r="H46">
            <v>3005</v>
          </cell>
          <cell r="I46" t="str">
            <v>宮　下</v>
          </cell>
          <cell r="J46">
            <v>30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1803</v>
          </cell>
          <cell r="E47" t="str">
            <v>白　川</v>
          </cell>
          <cell r="F47" t="str">
            <v>高工芸</v>
          </cell>
          <cell r="G47">
            <v>83</v>
          </cell>
          <cell r="H47">
            <v>1009</v>
          </cell>
          <cell r="I47" t="str">
            <v>山　本</v>
          </cell>
          <cell r="J47">
            <v>10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2704</v>
          </cell>
          <cell r="E48" t="str">
            <v>片　山</v>
          </cell>
          <cell r="F48" t="str">
            <v>丸　亀</v>
          </cell>
          <cell r="G48">
            <v>82</v>
          </cell>
          <cell r="H48">
            <v>1204</v>
          </cell>
          <cell r="I48" t="str">
            <v>三　枝</v>
          </cell>
          <cell r="J48">
            <v>12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2404</v>
          </cell>
          <cell r="E49" t="str">
            <v>西　川</v>
          </cell>
          <cell r="F49" t="str">
            <v>坂　出</v>
          </cell>
          <cell r="G49">
            <v>81</v>
          </cell>
          <cell r="H49">
            <v>2709</v>
          </cell>
          <cell r="I49" t="str">
            <v>平　田</v>
          </cell>
          <cell r="J49">
            <v>27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2902</v>
          </cell>
          <cell r="E50" t="str">
            <v>大　西</v>
          </cell>
          <cell r="F50" t="str">
            <v>藤　井</v>
          </cell>
          <cell r="G50">
            <v>80</v>
          </cell>
          <cell r="H50">
            <v>3703</v>
          </cell>
          <cell r="I50" t="str">
            <v>國　本</v>
          </cell>
          <cell r="J50">
            <v>37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2101</v>
          </cell>
          <cell r="E51" t="str">
            <v>大　嶋</v>
          </cell>
          <cell r="F51" t="str">
            <v>高松西</v>
          </cell>
          <cell r="G51">
            <v>79</v>
          </cell>
          <cell r="H51">
            <v>2406</v>
          </cell>
          <cell r="I51" t="str">
            <v>仙　塲</v>
          </cell>
          <cell r="J51">
            <v>24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2103</v>
          </cell>
          <cell r="E52" t="str">
            <v>山　地</v>
          </cell>
          <cell r="F52" t="str">
            <v>高松西</v>
          </cell>
          <cell r="G52">
            <v>78</v>
          </cell>
          <cell r="H52">
            <v>705</v>
          </cell>
          <cell r="I52" t="str">
            <v>今　瀧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3701</v>
          </cell>
          <cell r="E53" t="str">
            <v>山　本</v>
          </cell>
          <cell r="F53" t="str">
            <v>観　一</v>
          </cell>
          <cell r="G53">
            <v>77</v>
          </cell>
          <cell r="H53">
            <v>1404</v>
          </cell>
          <cell r="I53" t="str">
            <v>向　井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3001</v>
          </cell>
          <cell r="E54" t="str">
            <v>松　本</v>
          </cell>
          <cell r="F54" t="str">
            <v>多度津</v>
          </cell>
          <cell r="G54">
            <v>76</v>
          </cell>
          <cell r="H54">
            <v>1203</v>
          </cell>
          <cell r="I54" t="str">
            <v>橋　本</v>
          </cell>
          <cell r="J54">
            <v>12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3702</v>
          </cell>
          <cell r="E55" t="str">
            <v>藤　田</v>
          </cell>
          <cell r="F55" t="str">
            <v>観　一</v>
          </cell>
          <cell r="G55">
            <v>75</v>
          </cell>
          <cell r="H55">
            <v>2107</v>
          </cell>
          <cell r="I55" t="str">
            <v>　岡</v>
          </cell>
          <cell r="J55">
            <v>21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3206</v>
          </cell>
          <cell r="E56" t="str">
            <v>髙　木</v>
          </cell>
          <cell r="F56" t="str">
            <v>尽　誠</v>
          </cell>
          <cell r="G56">
            <v>74</v>
          </cell>
          <cell r="H56">
            <v>1403</v>
          </cell>
          <cell r="I56" t="str">
            <v>上　原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1802</v>
          </cell>
          <cell r="E57" t="str">
            <v>佐々木</v>
          </cell>
          <cell r="F57" t="str">
            <v>高工芸</v>
          </cell>
          <cell r="G57">
            <v>73</v>
          </cell>
          <cell r="H57">
            <v>1109</v>
          </cell>
          <cell r="I57" t="str">
            <v>河　瀬</v>
          </cell>
          <cell r="J57">
            <v>11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2102</v>
          </cell>
          <cell r="E58" t="str">
            <v>吉　岡</v>
          </cell>
          <cell r="F58" t="str">
            <v>高松西</v>
          </cell>
          <cell r="G58">
            <v>72</v>
          </cell>
          <cell r="H58">
            <v>704</v>
          </cell>
          <cell r="I58" t="str">
            <v>遠　藤</v>
          </cell>
          <cell r="J58">
            <v>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3002</v>
          </cell>
          <cell r="E59" t="str">
            <v>児　山</v>
          </cell>
          <cell r="F59" t="str">
            <v>多度津</v>
          </cell>
          <cell r="G59">
            <v>71</v>
          </cell>
          <cell r="H59">
            <v>2106</v>
          </cell>
          <cell r="I59" t="str">
            <v>久　保</v>
          </cell>
          <cell r="J59">
            <v>21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3508</v>
          </cell>
          <cell r="E60" t="str">
            <v>北　條</v>
          </cell>
          <cell r="F60" t="str">
            <v>香川西</v>
          </cell>
          <cell r="G60">
            <v>70</v>
          </cell>
          <cell r="H60">
            <v>1807</v>
          </cell>
          <cell r="I60" t="str">
            <v>小　橋</v>
          </cell>
          <cell r="J60">
            <v>18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1804</v>
          </cell>
          <cell r="E61" t="str">
            <v>西　川</v>
          </cell>
          <cell r="F61" t="str">
            <v>高工芸</v>
          </cell>
          <cell r="G61">
            <v>69</v>
          </cell>
          <cell r="H61">
            <v>2405</v>
          </cell>
          <cell r="I61" t="str">
            <v>　滝</v>
          </cell>
          <cell r="J61">
            <v>24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3509</v>
          </cell>
          <cell r="E62" t="str">
            <v>熊　野</v>
          </cell>
          <cell r="F62" t="str">
            <v>香川西</v>
          </cell>
          <cell r="G62">
            <v>68</v>
          </cell>
          <cell r="H62">
            <v>1806</v>
          </cell>
          <cell r="I62" t="str">
            <v>萬　藤</v>
          </cell>
          <cell r="J62">
            <v>18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1008</v>
          </cell>
          <cell r="E63" t="str">
            <v>大　賀</v>
          </cell>
          <cell r="F63" t="str">
            <v>高中央</v>
          </cell>
          <cell r="G63">
            <v>67</v>
          </cell>
          <cell r="H63">
            <v>2109</v>
          </cell>
          <cell r="I63" t="str">
            <v>山　下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703</v>
          </cell>
          <cell r="E64" t="str">
            <v>沖　野</v>
          </cell>
          <cell r="F64" t="str">
            <v>三　木</v>
          </cell>
          <cell r="G64">
            <v>66</v>
          </cell>
          <cell r="H64">
            <v>1805</v>
          </cell>
          <cell r="I64" t="str">
            <v>香　西</v>
          </cell>
          <cell r="J64">
            <v>18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1106</v>
          </cell>
          <cell r="E65" t="str">
            <v>工　藤</v>
          </cell>
          <cell r="F65" t="str">
            <v>高松商</v>
          </cell>
          <cell r="G65">
            <v>65</v>
          </cell>
          <cell r="H65">
            <v>2105</v>
          </cell>
          <cell r="I65" t="str">
            <v>齋　藤</v>
          </cell>
          <cell r="J65">
            <v>21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2105</v>
          </cell>
          <cell r="E66" t="str">
            <v>齋　藤</v>
          </cell>
          <cell r="F66" t="str">
            <v>高松西</v>
          </cell>
          <cell r="G66">
            <v>64</v>
          </cell>
          <cell r="H66">
            <v>1106</v>
          </cell>
          <cell r="I66" t="str">
            <v>工　藤</v>
          </cell>
          <cell r="J66">
            <v>11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1805</v>
          </cell>
          <cell r="E67" t="str">
            <v>香　西</v>
          </cell>
          <cell r="F67" t="str">
            <v>高工芸</v>
          </cell>
          <cell r="G67">
            <v>63</v>
          </cell>
          <cell r="H67">
            <v>703</v>
          </cell>
          <cell r="I67" t="str">
            <v>沖　野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2109</v>
          </cell>
          <cell r="E68" t="str">
            <v>山　下</v>
          </cell>
          <cell r="F68" t="str">
            <v>高松西</v>
          </cell>
          <cell r="G68">
            <v>62</v>
          </cell>
          <cell r="H68">
            <v>1008</v>
          </cell>
          <cell r="I68" t="str">
            <v>大　賀</v>
          </cell>
          <cell r="J68">
            <v>10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1806</v>
          </cell>
          <cell r="E69" t="str">
            <v>萬　藤</v>
          </cell>
          <cell r="F69" t="str">
            <v>高工芸</v>
          </cell>
          <cell r="G69">
            <v>61</v>
          </cell>
          <cell r="H69">
            <v>3509</v>
          </cell>
          <cell r="I69" t="str">
            <v>熊　野</v>
          </cell>
          <cell r="J69">
            <v>35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2405</v>
          </cell>
          <cell r="E70" t="str">
            <v>　滝</v>
          </cell>
          <cell r="F70" t="str">
            <v>坂　出</v>
          </cell>
          <cell r="G70">
            <v>60</v>
          </cell>
          <cell r="H70">
            <v>1804</v>
          </cell>
          <cell r="I70" t="str">
            <v>西　川</v>
          </cell>
          <cell r="J70">
            <v>18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1807</v>
          </cell>
          <cell r="E71" t="str">
            <v>小　橋</v>
          </cell>
          <cell r="F71" t="str">
            <v>高工芸</v>
          </cell>
          <cell r="G71">
            <v>59</v>
          </cell>
          <cell r="H71">
            <v>3508</v>
          </cell>
          <cell r="I71" t="str">
            <v>北　條</v>
          </cell>
          <cell r="J71">
            <v>35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2106</v>
          </cell>
          <cell r="E72" t="str">
            <v>久　保</v>
          </cell>
          <cell r="F72" t="str">
            <v>高松西</v>
          </cell>
          <cell r="G72">
            <v>58</v>
          </cell>
          <cell r="H72">
            <v>3002</v>
          </cell>
          <cell r="I72" t="str">
            <v>児　山</v>
          </cell>
          <cell r="J72">
            <v>30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704</v>
          </cell>
          <cell r="E73" t="str">
            <v>遠　藤</v>
          </cell>
          <cell r="F73" t="str">
            <v>三　木</v>
          </cell>
          <cell r="G73">
            <v>57</v>
          </cell>
          <cell r="H73">
            <v>2102</v>
          </cell>
          <cell r="I73" t="str">
            <v>吉　岡</v>
          </cell>
          <cell r="J73">
            <v>21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1109</v>
          </cell>
          <cell r="E74" t="str">
            <v>河　瀬</v>
          </cell>
          <cell r="F74" t="str">
            <v>高松商</v>
          </cell>
          <cell r="G74">
            <v>56</v>
          </cell>
          <cell r="H74">
            <v>1802</v>
          </cell>
          <cell r="I74" t="str">
            <v>佐々木</v>
          </cell>
          <cell r="J74">
            <v>18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1403</v>
          </cell>
          <cell r="E75" t="str">
            <v>上　原</v>
          </cell>
          <cell r="F75" t="str">
            <v>高桜井</v>
          </cell>
          <cell r="G75">
            <v>55</v>
          </cell>
          <cell r="H75">
            <v>3206</v>
          </cell>
          <cell r="I75" t="str">
            <v>髙　木</v>
          </cell>
          <cell r="J75">
            <v>32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2107</v>
          </cell>
          <cell r="E76" t="str">
            <v>　岡</v>
          </cell>
          <cell r="F76" t="str">
            <v>高松西</v>
          </cell>
          <cell r="G76">
            <v>54</v>
          </cell>
          <cell r="H76">
            <v>3702</v>
          </cell>
          <cell r="I76" t="str">
            <v>藤　田</v>
          </cell>
          <cell r="J76">
            <v>37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1203</v>
          </cell>
          <cell r="E77" t="str">
            <v>橋　本</v>
          </cell>
          <cell r="F77" t="str">
            <v>高　松</v>
          </cell>
          <cell r="G77">
            <v>53</v>
          </cell>
          <cell r="H77">
            <v>3001</v>
          </cell>
          <cell r="I77" t="str">
            <v>松　本</v>
          </cell>
          <cell r="J77">
            <v>30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1404</v>
          </cell>
          <cell r="E78" t="str">
            <v>向　井</v>
          </cell>
          <cell r="F78" t="str">
            <v>高桜井</v>
          </cell>
          <cell r="G78">
            <v>52</v>
          </cell>
          <cell r="H78">
            <v>3701</v>
          </cell>
          <cell r="I78" t="str">
            <v>山　本</v>
          </cell>
          <cell r="J78">
            <v>37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705</v>
          </cell>
          <cell r="E79" t="str">
            <v>今　瀧</v>
          </cell>
          <cell r="F79" t="str">
            <v>三　木</v>
          </cell>
          <cell r="G79">
            <v>51</v>
          </cell>
          <cell r="H79">
            <v>2103</v>
          </cell>
          <cell r="I79" t="str">
            <v>山　地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2406</v>
          </cell>
          <cell r="E80" t="str">
            <v>仙　塲</v>
          </cell>
          <cell r="F80" t="str">
            <v>坂　出</v>
          </cell>
          <cell r="G80">
            <v>50</v>
          </cell>
          <cell r="H80">
            <v>2101</v>
          </cell>
          <cell r="I80" t="str">
            <v>大　嶋</v>
          </cell>
          <cell r="J80">
            <v>21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3703</v>
          </cell>
          <cell r="E81" t="str">
            <v>國　本</v>
          </cell>
          <cell r="F81" t="str">
            <v>観　一</v>
          </cell>
          <cell r="G81">
            <v>49</v>
          </cell>
          <cell r="H81">
            <v>2902</v>
          </cell>
          <cell r="I81" t="str">
            <v>大　西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2709</v>
          </cell>
          <cell r="E82" t="str">
            <v>平　田</v>
          </cell>
          <cell r="F82" t="str">
            <v>丸　亀</v>
          </cell>
          <cell r="G82">
            <v>48</v>
          </cell>
          <cell r="H82">
            <v>2404</v>
          </cell>
          <cell r="I82" t="str">
            <v>西　川</v>
          </cell>
          <cell r="J82">
            <v>24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1204</v>
          </cell>
          <cell r="E83" t="str">
            <v>三　枝</v>
          </cell>
          <cell r="F83" t="str">
            <v>高　松</v>
          </cell>
          <cell r="G83">
            <v>47</v>
          </cell>
          <cell r="H83">
            <v>2704</v>
          </cell>
          <cell r="I83" t="str">
            <v>片　山</v>
          </cell>
          <cell r="J83">
            <v>27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1009</v>
          </cell>
          <cell r="E84" t="str">
            <v>山　本</v>
          </cell>
          <cell r="F84" t="str">
            <v>高中央</v>
          </cell>
          <cell r="G84">
            <v>46</v>
          </cell>
          <cell r="H84">
            <v>1803</v>
          </cell>
          <cell r="I84" t="str">
            <v>白　川</v>
          </cell>
          <cell r="J84">
            <v>18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3005</v>
          </cell>
          <cell r="E85" t="str">
            <v>宮　下</v>
          </cell>
          <cell r="F85" t="str">
            <v>多度津</v>
          </cell>
          <cell r="G85">
            <v>45</v>
          </cell>
          <cell r="H85">
            <v>3507</v>
          </cell>
          <cell r="I85" t="str">
            <v>池　本</v>
          </cell>
          <cell r="J85">
            <v>35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2711</v>
          </cell>
          <cell r="E86" t="str">
            <v>川　田</v>
          </cell>
          <cell r="F86" t="str">
            <v>丸　亀</v>
          </cell>
          <cell r="G86">
            <v>44</v>
          </cell>
          <cell r="H86">
            <v>1007</v>
          </cell>
          <cell r="I86" t="str">
            <v>長　田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1809</v>
          </cell>
          <cell r="E87" t="str">
            <v>山　下</v>
          </cell>
          <cell r="F87" t="str">
            <v>高工芸</v>
          </cell>
          <cell r="G87">
            <v>43</v>
          </cell>
          <cell r="H87">
            <v>1402</v>
          </cell>
          <cell r="I87" t="str">
            <v>藤　渕</v>
          </cell>
          <cell r="J87">
            <v>14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1205</v>
          </cell>
          <cell r="E88" t="str">
            <v>細　川</v>
          </cell>
          <cell r="F88" t="str">
            <v>高　松</v>
          </cell>
          <cell r="G88">
            <v>42</v>
          </cell>
          <cell r="H88">
            <v>2901</v>
          </cell>
          <cell r="I88" t="str">
            <v>野　村</v>
          </cell>
          <cell r="J88">
            <v>29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1010</v>
          </cell>
          <cell r="E89" t="str">
            <v>筒　井楓</v>
          </cell>
          <cell r="F89" t="str">
            <v>高中央</v>
          </cell>
          <cell r="G89">
            <v>41</v>
          </cell>
          <cell r="H89">
            <v>1202</v>
          </cell>
          <cell r="I89" t="str">
            <v>池　田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3105</v>
          </cell>
          <cell r="E90" t="str">
            <v>西　峯</v>
          </cell>
          <cell r="F90" t="str">
            <v>善　一</v>
          </cell>
          <cell r="G90">
            <v>40</v>
          </cell>
          <cell r="H90">
            <v>1401</v>
          </cell>
          <cell r="I90" t="str">
            <v>前　田</v>
          </cell>
          <cell r="J90">
            <v>14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1409</v>
          </cell>
          <cell r="E91" t="str">
            <v>綾　田</v>
          </cell>
          <cell r="F91" t="str">
            <v>高桜井</v>
          </cell>
          <cell r="G91">
            <v>39</v>
          </cell>
          <cell r="H91">
            <v>2403</v>
          </cell>
          <cell r="I91" t="str">
            <v>多田羅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1411</v>
          </cell>
          <cell r="E92" t="str">
            <v>福　田</v>
          </cell>
          <cell r="F92" t="str">
            <v>高桜井</v>
          </cell>
          <cell r="G92">
            <v>38</v>
          </cell>
          <cell r="H92">
            <v>702</v>
          </cell>
          <cell r="I92" t="str">
            <v>國　宗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2903</v>
          </cell>
          <cell r="E93" t="str">
            <v>大　林</v>
          </cell>
          <cell r="F93" t="str">
            <v>藤　井</v>
          </cell>
          <cell r="G93">
            <v>37</v>
          </cell>
          <cell r="H93">
            <v>2703</v>
          </cell>
          <cell r="I93" t="str">
            <v>山　際</v>
          </cell>
          <cell r="J93">
            <v>27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706</v>
          </cell>
          <cell r="E94" t="str">
            <v>十　川</v>
          </cell>
          <cell r="F94" t="str">
            <v>三　木</v>
          </cell>
          <cell r="G94">
            <v>36</v>
          </cell>
          <cell r="H94">
            <v>3103</v>
          </cell>
          <cell r="I94" t="str">
            <v>小　西</v>
          </cell>
          <cell r="J94">
            <v>31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3106</v>
          </cell>
          <cell r="E95" t="str">
            <v>三　島</v>
          </cell>
          <cell r="F95" t="str">
            <v>善　一</v>
          </cell>
          <cell r="G95">
            <v>35</v>
          </cell>
          <cell r="H95">
            <v>1201</v>
          </cell>
          <cell r="I95" t="str">
            <v>徳　永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1011</v>
          </cell>
          <cell r="E96" t="str">
            <v>秋　山</v>
          </cell>
          <cell r="F96" t="str">
            <v>高中央</v>
          </cell>
          <cell r="G96">
            <v>162</v>
          </cell>
          <cell r="H96">
            <v>2114</v>
          </cell>
          <cell r="I96" t="str">
            <v>松　下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1012</v>
          </cell>
          <cell r="E97" t="str">
            <v>和　泉</v>
          </cell>
          <cell r="F97" t="str">
            <v>高中央</v>
          </cell>
          <cell r="G97">
            <v>161</v>
          </cell>
          <cell r="H97">
            <v>1414</v>
          </cell>
          <cell r="I97" t="str">
            <v>黒　川</v>
          </cell>
          <cell r="J97">
            <v>14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1808</v>
          </cell>
          <cell r="E98" t="str">
            <v>伊　関</v>
          </cell>
          <cell r="F98" t="str">
            <v>高工芸</v>
          </cell>
          <cell r="G98">
            <v>160</v>
          </cell>
          <cell r="H98">
            <v>1206</v>
          </cell>
          <cell r="I98" t="str">
            <v>森　田</v>
          </cell>
          <cell r="J98">
            <v>12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1405</v>
          </cell>
          <cell r="E99" t="str">
            <v>中　村</v>
          </cell>
          <cell r="F99" t="str">
            <v>高桜井</v>
          </cell>
          <cell r="G99">
            <v>159</v>
          </cell>
          <cell r="H99">
            <v>2712</v>
          </cell>
          <cell r="I99" t="str">
            <v>山　地</v>
          </cell>
          <cell r="J99">
            <v>27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709</v>
          </cell>
          <cell r="E100" t="str">
            <v>廣　瀬</v>
          </cell>
          <cell r="F100" t="str">
            <v>三　木</v>
          </cell>
          <cell r="G100">
            <v>158</v>
          </cell>
          <cell r="H100">
            <v>1815</v>
          </cell>
          <cell r="I100" t="str">
            <v>中　村</v>
          </cell>
          <cell r="J100">
            <v>18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1108</v>
          </cell>
          <cell r="E101" t="str">
            <v>東　岡</v>
          </cell>
          <cell r="F101" t="str">
            <v>高松商</v>
          </cell>
          <cell r="G101">
            <v>157</v>
          </cell>
          <cell r="H101">
            <v>1412</v>
          </cell>
          <cell r="I101" t="str">
            <v>三　野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3107</v>
          </cell>
          <cell r="E102" t="str">
            <v>白　井</v>
          </cell>
          <cell r="F102" t="str">
            <v>善　一</v>
          </cell>
          <cell r="G102">
            <v>156</v>
          </cell>
          <cell r="H102">
            <v>2112</v>
          </cell>
          <cell r="I102" t="str">
            <v>濵　本</v>
          </cell>
          <cell r="J102">
            <v>21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2407</v>
          </cell>
          <cell r="E103" t="str">
            <v>寄　高</v>
          </cell>
          <cell r="F103" t="str">
            <v>坂　出</v>
          </cell>
          <cell r="G103">
            <v>155</v>
          </cell>
          <cell r="H103">
            <v>1110</v>
          </cell>
          <cell r="I103" t="str">
            <v>泉　川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1013</v>
          </cell>
          <cell r="E104" t="str">
            <v>山　田</v>
          </cell>
          <cell r="F104" t="str">
            <v>高中央</v>
          </cell>
          <cell r="G104">
            <v>154</v>
          </cell>
          <cell r="H104">
            <v>2708</v>
          </cell>
          <cell r="I104" t="str">
            <v>吉　田</v>
          </cell>
          <cell r="J104">
            <v>27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3207</v>
          </cell>
          <cell r="E105" t="str">
            <v>佐　藤</v>
          </cell>
          <cell r="F105" t="str">
            <v>尽　誠</v>
          </cell>
          <cell r="G105">
            <v>153</v>
          </cell>
          <cell r="H105">
            <v>3004</v>
          </cell>
          <cell r="I105" t="str">
            <v>武　田</v>
          </cell>
          <cell r="J105">
            <v>30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2408</v>
          </cell>
          <cell r="E106" t="str">
            <v>深　見</v>
          </cell>
          <cell r="F106" t="str">
            <v>坂　出</v>
          </cell>
          <cell r="G106">
            <v>152</v>
          </cell>
          <cell r="H106">
            <v>1410</v>
          </cell>
          <cell r="I106" t="str">
            <v>三　木</v>
          </cell>
          <cell r="J106">
            <v>14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1811</v>
          </cell>
          <cell r="E107" t="str">
            <v>出　原</v>
          </cell>
          <cell r="F107" t="str">
            <v>高工芸</v>
          </cell>
          <cell r="G107">
            <v>151</v>
          </cell>
          <cell r="H107">
            <v>2111</v>
          </cell>
          <cell r="I107" t="str">
            <v>宮　脇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3003</v>
          </cell>
          <cell r="E108" t="str">
            <v>山　地</v>
          </cell>
          <cell r="F108" t="str">
            <v>多度津</v>
          </cell>
          <cell r="G108">
            <v>150</v>
          </cell>
          <cell r="H108">
            <v>2411</v>
          </cell>
          <cell r="I108" t="str">
            <v>白　神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2104</v>
          </cell>
          <cell r="E109" t="str">
            <v>池　田</v>
          </cell>
          <cell r="F109" t="str">
            <v>高松西</v>
          </cell>
          <cell r="G109">
            <v>149</v>
          </cell>
          <cell r="H109">
            <v>2410</v>
          </cell>
          <cell r="I109" t="str">
            <v>小　野</v>
          </cell>
          <cell r="J109">
            <v>24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2705</v>
          </cell>
          <cell r="E110" t="str">
            <v>西　谷</v>
          </cell>
          <cell r="F110" t="str">
            <v>丸　亀</v>
          </cell>
          <cell r="G110">
            <v>148</v>
          </cell>
          <cell r="H110">
            <v>2108</v>
          </cell>
          <cell r="I110" t="str">
            <v>白　河</v>
          </cell>
          <cell r="J110">
            <v>21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1407</v>
          </cell>
          <cell r="E111" t="str">
            <v>松　岡</v>
          </cell>
          <cell r="F111" t="str">
            <v>高桜井</v>
          </cell>
          <cell r="G111">
            <v>147</v>
          </cell>
          <cell r="H111">
            <v>3007</v>
          </cell>
          <cell r="I111" t="str">
            <v>濵　野</v>
          </cell>
          <cell r="J111">
            <v>30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1413</v>
          </cell>
          <cell r="E112" t="str">
            <v>梅　津</v>
          </cell>
          <cell r="F112" t="str">
            <v>高桜井</v>
          </cell>
          <cell r="G112">
            <v>146</v>
          </cell>
          <cell r="H112">
            <v>3108</v>
          </cell>
          <cell r="I112" t="str">
            <v>香　川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1810</v>
          </cell>
          <cell r="E113" t="str">
            <v>渡　邊</v>
          </cell>
          <cell r="F113" t="str">
            <v>高工芸</v>
          </cell>
          <cell r="G113">
            <v>145</v>
          </cell>
          <cell r="H113">
            <v>2113</v>
          </cell>
          <cell r="I113" t="str">
            <v>藤　原</v>
          </cell>
          <cell r="J113">
            <v>21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707</v>
          </cell>
          <cell r="E114" t="str">
            <v>　林</v>
          </cell>
          <cell r="F114" t="str">
            <v>三　木</v>
          </cell>
          <cell r="G114">
            <v>144</v>
          </cell>
          <cell r="H114">
            <v>1408</v>
          </cell>
          <cell r="I114" t="str">
            <v>廣　瀬</v>
          </cell>
          <cell r="J114">
            <v>14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1813</v>
          </cell>
          <cell r="E115" t="str">
            <v>石　川</v>
          </cell>
          <cell r="F115" t="str">
            <v>高工芸</v>
          </cell>
          <cell r="G115">
            <v>143</v>
          </cell>
          <cell r="H115">
            <v>3006</v>
          </cell>
          <cell r="I115" t="str">
            <v>川　口</v>
          </cell>
          <cell r="J115">
            <v>30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2706</v>
          </cell>
          <cell r="E116" t="str">
            <v>大　影</v>
          </cell>
          <cell r="F116" t="str">
            <v>丸　亀</v>
          </cell>
          <cell r="G116">
            <v>142</v>
          </cell>
          <cell r="H116">
            <v>2409</v>
          </cell>
          <cell r="I116" t="str">
            <v>藤　原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1111</v>
          </cell>
          <cell r="E117" t="str">
            <v>日　下</v>
          </cell>
          <cell r="F117" t="str">
            <v>高松商</v>
          </cell>
          <cell r="G117">
            <v>141</v>
          </cell>
          <cell r="H117">
            <v>1814</v>
          </cell>
          <cell r="I117" t="str">
            <v>田　所</v>
          </cell>
          <cell r="J117">
            <v>18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1812</v>
          </cell>
          <cell r="E118" t="str">
            <v>中　西</v>
          </cell>
          <cell r="F118" t="str">
            <v>高工芸</v>
          </cell>
          <cell r="G118">
            <v>140</v>
          </cell>
          <cell r="H118">
            <v>1406</v>
          </cell>
          <cell r="I118" t="str">
            <v>橋　本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2710</v>
          </cell>
          <cell r="E119" t="str">
            <v>亀　井</v>
          </cell>
          <cell r="F119" t="str">
            <v>丸　亀</v>
          </cell>
          <cell r="G119">
            <v>139</v>
          </cell>
          <cell r="H119">
            <v>3510</v>
          </cell>
          <cell r="I119" t="str">
            <v>小　野</v>
          </cell>
          <cell r="J119">
            <v>35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708</v>
          </cell>
          <cell r="E120" t="str">
            <v>長　西</v>
          </cell>
          <cell r="F120" t="str">
            <v>三　木</v>
          </cell>
          <cell r="G120">
            <v>138</v>
          </cell>
          <cell r="H120">
            <v>3104</v>
          </cell>
          <cell r="I120" t="str">
            <v>福　家</v>
          </cell>
          <cell r="J120">
            <v>31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2707</v>
          </cell>
          <cell r="E121" t="str">
            <v>金　岡</v>
          </cell>
          <cell r="F121" t="str">
            <v>丸　亀</v>
          </cell>
          <cell r="G121">
            <v>137</v>
          </cell>
          <cell r="H121">
            <v>2110</v>
          </cell>
          <cell r="I121" t="str">
            <v>宮　本</v>
          </cell>
          <cell r="J121">
            <v>21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1816</v>
          </cell>
          <cell r="E122" t="str">
            <v>植　田</v>
          </cell>
          <cell r="F122" t="str">
            <v>高工芸</v>
          </cell>
          <cell r="G122">
            <v>136</v>
          </cell>
          <cell r="H122">
            <v>2413</v>
          </cell>
          <cell r="I122" t="str">
            <v>斎　藤</v>
          </cell>
          <cell r="J122">
            <v>24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1817</v>
          </cell>
          <cell r="E123" t="str">
            <v>植　村</v>
          </cell>
          <cell r="F123" t="str">
            <v>高工芸</v>
          </cell>
          <cell r="G123">
            <v>135</v>
          </cell>
          <cell r="H123">
            <v>3704</v>
          </cell>
          <cell r="I123" t="str">
            <v>白　川</v>
          </cell>
          <cell r="J123">
            <v>37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2904</v>
          </cell>
          <cell r="E124" t="str">
            <v>竹　嶋</v>
          </cell>
          <cell r="F124" t="str">
            <v>藤　井</v>
          </cell>
          <cell r="G124">
            <v>134</v>
          </cell>
          <cell r="H124">
            <v>2116</v>
          </cell>
          <cell r="I124" t="str">
            <v>岸　田</v>
          </cell>
          <cell r="J124">
            <v>21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1014</v>
          </cell>
          <cell r="E125" t="str">
            <v>宮　崎</v>
          </cell>
          <cell r="F125" t="str">
            <v>高中央</v>
          </cell>
          <cell r="G125">
            <v>133</v>
          </cell>
          <cell r="H125">
            <v>1416</v>
          </cell>
          <cell r="I125" t="str">
            <v>堀　場</v>
          </cell>
          <cell r="J125">
            <v>14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2115</v>
          </cell>
          <cell r="E126" t="str">
            <v>藤　田</v>
          </cell>
          <cell r="F126" t="str">
            <v>高松西</v>
          </cell>
          <cell r="G126">
            <v>132</v>
          </cell>
          <cell r="H126">
            <v>1207</v>
          </cell>
          <cell r="I126" t="str">
            <v>萱　原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2713</v>
          </cell>
          <cell r="E127" t="str">
            <v>岡　原</v>
          </cell>
          <cell r="F127" t="str">
            <v>丸　亀</v>
          </cell>
          <cell r="G127">
            <v>131</v>
          </cell>
          <cell r="H127">
            <v>1415</v>
          </cell>
          <cell r="I127" t="str">
            <v>牧　野</v>
          </cell>
          <cell r="J127">
            <v>14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2412</v>
          </cell>
          <cell r="E128" t="str">
            <v>井　手</v>
          </cell>
          <cell r="F128" t="str">
            <v>坂　出</v>
          </cell>
          <cell r="G128">
            <v>130</v>
          </cell>
          <cell r="H128">
            <v>3109</v>
          </cell>
          <cell r="I128" t="str">
            <v>大　池</v>
          </cell>
          <cell r="J128">
            <v>31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710</v>
          </cell>
          <cell r="E129" t="str">
            <v>吉　田</v>
          </cell>
          <cell r="F129" t="str">
            <v>三　木</v>
          </cell>
          <cell r="G129">
            <v>129</v>
          </cell>
          <cell r="H129">
            <v>3008</v>
          </cell>
          <cell r="I129" t="str">
            <v>亀　野</v>
          </cell>
          <cell r="J129">
            <v>30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3008</v>
          </cell>
          <cell r="E130" t="str">
            <v>亀　野</v>
          </cell>
          <cell r="F130" t="str">
            <v>多度津</v>
          </cell>
          <cell r="G130">
            <v>128</v>
          </cell>
          <cell r="H130">
            <v>710</v>
          </cell>
          <cell r="I130" t="str">
            <v>吉　田</v>
          </cell>
          <cell r="J130">
            <v>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3109</v>
          </cell>
          <cell r="E131" t="str">
            <v>大　池</v>
          </cell>
          <cell r="F131" t="str">
            <v>善　一</v>
          </cell>
          <cell r="G131">
            <v>127</v>
          </cell>
          <cell r="H131">
            <v>2412</v>
          </cell>
          <cell r="I131" t="str">
            <v>井　手</v>
          </cell>
          <cell r="J131">
            <v>24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1415</v>
          </cell>
          <cell r="E132" t="str">
            <v>牧　野</v>
          </cell>
          <cell r="F132" t="str">
            <v>高桜井</v>
          </cell>
          <cell r="G132">
            <v>126</v>
          </cell>
          <cell r="H132">
            <v>2713</v>
          </cell>
          <cell r="I132" t="str">
            <v>岡　原</v>
          </cell>
          <cell r="J132">
            <v>27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1207</v>
          </cell>
          <cell r="E133" t="str">
            <v>萱　原</v>
          </cell>
          <cell r="F133" t="str">
            <v>高　松</v>
          </cell>
          <cell r="G133">
            <v>125</v>
          </cell>
          <cell r="H133">
            <v>2115</v>
          </cell>
          <cell r="I133" t="str">
            <v>藤　田</v>
          </cell>
          <cell r="J133">
            <v>21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1416</v>
          </cell>
          <cell r="E134" t="str">
            <v>堀　場</v>
          </cell>
          <cell r="F134" t="str">
            <v>高桜井</v>
          </cell>
          <cell r="G134">
            <v>124</v>
          </cell>
          <cell r="H134">
            <v>1014</v>
          </cell>
          <cell r="I134" t="str">
            <v>宮　崎</v>
          </cell>
          <cell r="J134">
            <v>10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2116</v>
          </cell>
          <cell r="E135" t="str">
            <v>岸　田</v>
          </cell>
          <cell r="F135" t="str">
            <v>高松西</v>
          </cell>
          <cell r="G135">
            <v>123</v>
          </cell>
          <cell r="H135">
            <v>2904</v>
          </cell>
          <cell r="I135" t="str">
            <v>竹　嶋</v>
          </cell>
          <cell r="J135">
            <v>29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3704</v>
          </cell>
          <cell r="E136" t="str">
            <v>白　川</v>
          </cell>
          <cell r="F136" t="str">
            <v>観　一</v>
          </cell>
          <cell r="G136">
            <v>122</v>
          </cell>
          <cell r="H136">
            <v>1817</v>
          </cell>
          <cell r="I136" t="str">
            <v>植　村</v>
          </cell>
          <cell r="J136">
            <v>18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2413</v>
          </cell>
          <cell r="E137" t="str">
            <v>斎　藤</v>
          </cell>
          <cell r="F137" t="str">
            <v>坂　出</v>
          </cell>
          <cell r="G137">
            <v>121</v>
          </cell>
          <cell r="H137">
            <v>1816</v>
          </cell>
          <cell r="I137" t="str">
            <v>植　田</v>
          </cell>
          <cell r="J137">
            <v>18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2110</v>
          </cell>
          <cell r="E138" t="str">
            <v>宮　本</v>
          </cell>
          <cell r="F138" t="str">
            <v>高松西</v>
          </cell>
          <cell r="G138">
            <v>120</v>
          </cell>
          <cell r="H138">
            <v>2707</v>
          </cell>
          <cell r="I138" t="str">
            <v>金　岡</v>
          </cell>
          <cell r="J138">
            <v>27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3104</v>
          </cell>
          <cell r="E139" t="str">
            <v>福　家</v>
          </cell>
          <cell r="F139" t="str">
            <v>善　一</v>
          </cell>
          <cell r="G139">
            <v>119</v>
          </cell>
          <cell r="H139">
            <v>708</v>
          </cell>
          <cell r="I139" t="str">
            <v>長　西</v>
          </cell>
          <cell r="J139">
            <v>7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3510</v>
          </cell>
          <cell r="E140" t="str">
            <v>小　野</v>
          </cell>
          <cell r="F140" t="str">
            <v>香川西</v>
          </cell>
          <cell r="G140">
            <v>118</v>
          </cell>
          <cell r="H140">
            <v>2710</v>
          </cell>
          <cell r="I140" t="str">
            <v>亀　井</v>
          </cell>
          <cell r="J140">
            <v>27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1406</v>
          </cell>
          <cell r="E141" t="str">
            <v>橋　本</v>
          </cell>
          <cell r="F141" t="str">
            <v>高桜井</v>
          </cell>
          <cell r="G141">
            <v>117</v>
          </cell>
          <cell r="H141">
            <v>1812</v>
          </cell>
          <cell r="I141" t="str">
            <v>中　西</v>
          </cell>
          <cell r="J141">
            <v>18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1814</v>
          </cell>
          <cell r="E142" t="str">
            <v>田　所</v>
          </cell>
          <cell r="F142" t="str">
            <v>高工芸</v>
          </cell>
          <cell r="G142">
            <v>116</v>
          </cell>
          <cell r="H142">
            <v>1111</v>
          </cell>
          <cell r="I142" t="str">
            <v>日　下</v>
          </cell>
          <cell r="J142">
            <v>11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2409</v>
          </cell>
          <cell r="E143" t="str">
            <v>藤　原</v>
          </cell>
          <cell r="F143" t="str">
            <v>坂　出</v>
          </cell>
          <cell r="G143">
            <v>115</v>
          </cell>
          <cell r="H143">
            <v>2706</v>
          </cell>
          <cell r="I143" t="str">
            <v>大　影</v>
          </cell>
          <cell r="J143">
            <v>27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3006</v>
          </cell>
          <cell r="E144" t="str">
            <v>川　口</v>
          </cell>
          <cell r="F144" t="str">
            <v>多度津</v>
          </cell>
          <cell r="G144">
            <v>114</v>
          </cell>
          <cell r="H144">
            <v>1813</v>
          </cell>
          <cell r="I144" t="str">
            <v>石　川</v>
          </cell>
          <cell r="J144">
            <v>18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1408</v>
          </cell>
          <cell r="E145" t="str">
            <v>廣　瀬</v>
          </cell>
          <cell r="F145" t="str">
            <v>高桜井</v>
          </cell>
          <cell r="G145">
            <v>113</v>
          </cell>
          <cell r="H145">
            <v>707</v>
          </cell>
          <cell r="I145" t="str">
            <v>　林</v>
          </cell>
          <cell r="J145">
            <v>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2113</v>
          </cell>
          <cell r="E146" t="str">
            <v>藤　原</v>
          </cell>
          <cell r="F146" t="str">
            <v>高松西</v>
          </cell>
          <cell r="G146">
            <v>112</v>
          </cell>
          <cell r="H146">
            <v>1810</v>
          </cell>
          <cell r="I146" t="str">
            <v>渡　邊</v>
          </cell>
          <cell r="J146">
            <v>18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3108</v>
          </cell>
          <cell r="E147" t="str">
            <v>香　川</v>
          </cell>
          <cell r="F147" t="str">
            <v>善　一</v>
          </cell>
          <cell r="G147">
            <v>111</v>
          </cell>
          <cell r="H147">
            <v>1413</v>
          </cell>
          <cell r="I147" t="str">
            <v>梅　津</v>
          </cell>
          <cell r="J147">
            <v>14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3007</v>
          </cell>
          <cell r="E148" t="str">
            <v>濵　野</v>
          </cell>
          <cell r="F148" t="str">
            <v>多度津</v>
          </cell>
          <cell r="G148">
            <v>110</v>
          </cell>
          <cell r="H148">
            <v>1407</v>
          </cell>
          <cell r="I148" t="str">
            <v>松　岡</v>
          </cell>
          <cell r="J148">
            <v>14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2108</v>
          </cell>
          <cell r="E149" t="str">
            <v>白　河</v>
          </cell>
          <cell r="F149" t="str">
            <v>高松西</v>
          </cell>
          <cell r="G149">
            <v>109</v>
          </cell>
          <cell r="H149">
            <v>2705</v>
          </cell>
          <cell r="I149" t="str">
            <v>西　谷</v>
          </cell>
          <cell r="J149">
            <v>27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2410</v>
          </cell>
          <cell r="E150" t="str">
            <v>小　野</v>
          </cell>
          <cell r="F150" t="str">
            <v>坂　出</v>
          </cell>
          <cell r="G150">
            <v>108</v>
          </cell>
          <cell r="H150">
            <v>2104</v>
          </cell>
          <cell r="I150" t="str">
            <v>池　田</v>
          </cell>
          <cell r="J150">
            <v>21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2411</v>
          </cell>
          <cell r="E151" t="str">
            <v>白　神</v>
          </cell>
          <cell r="F151" t="str">
            <v>坂　出</v>
          </cell>
          <cell r="G151">
            <v>107</v>
          </cell>
          <cell r="H151">
            <v>3003</v>
          </cell>
          <cell r="I151" t="str">
            <v>山　地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2111</v>
          </cell>
          <cell r="E152" t="str">
            <v>宮　脇</v>
          </cell>
          <cell r="F152" t="str">
            <v>高松西</v>
          </cell>
          <cell r="G152">
            <v>106</v>
          </cell>
          <cell r="H152">
            <v>1811</v>
          </cell>
          <cell r="I152" t="str">
            <v>出　原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1410</v>
          </cell>
          <cell r="E153" t="str">
            <v>三　木</v>
          </cell>
          <cell r="F153" t="str">
            <v>高桜井</v>
          </cell>
          <cell r="G153">
            <v>105</v>
          </cell>
          <cell r="H153">
            <v>2408</v>
          </cell>
          <cell r="I153" t="str">
            <v>深　見</v>
          </cell>
          <cell r="J153">
            <v>24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3004</v>
          </cell>
          <cell r="E154" t="str">
            <v>武　田</v>
          </cell>
          <cell r="F154" t="str">
            <v>多度津</v>
          </cell>
          <cell r="G154">
            <v>104</v>
          </cell>
          <cell r="H154">
            <v>3207</v>
          </cell>
          <cell r="I154" t="str">
            <v>佐　藤</v>
          </cell>
          <cell r="J154">
            <v>32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2708</v>
          </cell>
          <cell r="E155" t="str">
            <v>吉　田</v>
          </cell>
          <cell r="F155" t="str">
            <v>丸　亀</v>
          </cell>
          <cell r="G155">
            <v>103</v>
          </cell>
          <cell r="H155">
            <v>1013</v>
          </cell>
          <cell r="I155" t="str">
            <v>山　田</v>
          </cell>
          <cell r="J155">
            <v>10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1110</v>
          </cell>
          <cell r="E156" t="str">
            <v>泉　川</v>
          </cell>
          <cell r="F156" t="str">
            <v>高松商</v>
          </cell>
          <cell r="G156">
            <v>102</v>
          </cell>
          <cell r="H156">
            <v>2407</v>
          </cell>
          <cell r="I156" t="str">
            <v>寄　高</v>
          </cell>
          <cell r="J156">
            <v>24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2112</v>
          </cell>
          <cell r="E157" t="str">
            <v>濵　本</v>
          </cell>
          <cell r="F157" t="str">
            <v>高松西</v>
          </cell>
          <cell r="G157">
            <v>101</v>
          </cell>
          <cell r="H157">
            <v>3107</v>
          </cell>
          <cell r="I157" t="str">
            <v>白　井</v>
          </cell>
          <cell r="J157">
            <v>31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1412</v>
          </cell>
          <cell r="E158" t="str">
            <v>三　野</v>
          </cell>
          <cell r="F158" t="str">
            <v>高桜井</v>
          </cell>
          <cell r="G158">
            <v>100</v>
          </cell>
          <cell r="H158">
            <v>1108</v>
          </cell>
          <cell r="I158" t="str">
            <v>東　岡</v>
          </cell>
          <cell r="J158">
            <v>11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1815</v>
          </cell>
          <cell r="E159" t="str">
            <v>中　村</v>
          </cell>
          <cell r="F159" t="str">
            <v>高工芸</v>
          </cell>
          <cell r="G159">
            <v>99</v>
          </cell>
          <cell r="H159">
            <v>709</v>
          </cell>
          <cell r="I159" t="str">
            <v>廣　瀬</v>
          </cell>
          <cell r="J159">
            <v>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2712</v>
          </cell>
          <cell r="E160" t="str">
            <v>山　地</v>
          </cell>
          <cell r="F160" t="str">
            <v>丸　亀</v>
          </cell>
          <cell r="G160">
            <v>98</v>
          </cell>
          <cell r="H160">
            <v>1405</v>
          </cell>
          <cell r="I160" t="str">
            <v>中　村</v>
          </cell>
          <cell r="J160">
            <v>14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1206</v>
          </cell>
          <cell r="E161" t="str">
            <v>森　田</v>
          </cell>
          <cell r="F161" t="str">
            <v>高　松</v>
          </cell>
          <cell r="G161">
            <v>97</v>
          </cell>
          <cell r="H161">
            <v>1808</v>
          </cell>
          <cell r="I161" t="str">
            <v>伊　関</v>
          </cell>
          <cell r="J161">
            <v>18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1414</v>
          </cell>
          <cell r="E162" t="str">
            <v>黒　川</v>
          </cell>
          <cell r="F162" t="str">
            <v>高桜井</v>
          </cell>
          <cell r="G162">
            <v>96</v>
          </cell>
          <cell r="H162">
            <v>1012</v>
          </cell>
          <cell r="I162" t="str">
            <v>和　泉</v>
          </cell>
          <cell r="J162">
            <v>10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2114</v>
          </cell>
          <cell r="E163" t="str">
            <v>松　下</v>
          </cell>
          <cell r="F163" t="str">
            <v>高松西</v>
          </cell>
          <cell r="G163">
            <v>95</v>
          </cell>
          <cell r="H163">
            <v>1011</v>
          </cell>
          <cell r="I163" t="str">
            <v>秋　山</v>
          </cell>
          <cell r="J163">
            <v>10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女リーグ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09DB8-C107-43FA-959D-FE24D000C300}">
  <sheetPr codeName="Sheet20">
    <pageSetUpPr fitToPage="1"/>
  </sheetPr>
  <dimension ref="A1:BV90"/>
  <sheetViews>
    <sheetView zoomScale="70" zoomScaleNormal="70" zoomScaleSheetLayoutView="85" workbookViewId="0">
      <selection activeCell="D1" sqref="D1:BR1"/>
    </sheetView>
  </sheetViews>
  <sheetFormatPr defaultColWidth="9" defaultRowHeight="13.8" x14ac:dyDescent="0.2"/>
  <cols>
    <col min="1" max="1" width="2.77734375" style="2" customWidth="1"/>
    <col min="2" max="2" width="4.44140625" style="1" customWidth="1"/>
    <col min="3" max="3" width="0" style="2" hidden="1" customWidth="1"/>
    <col min="4" max="4" width="9.441406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441406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44140625" style="1" customWidth="1"/>
    <col min="37" max="38" width="2.77734375" style="2" customWidth="1"/>
    <col min="39" max="39" width="4.44140625" style="1" customWidth="1"/>
    <col min="40" max="40" width="0" style="2" hidden="1" customWidth="1"/>
    <col min="41" max="41" width="9.441406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441406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44140625" style="1" customWidth="1"/>
    <col min="74" max="74" width="2.77734375" style="2" customWidth="1"/>
    <col min="75" max="16384" width="9" style="2"/>
  </cols>
  <sheetData>
    <row r="1" spans="1:73" ht="30" customHeight="1" x14ac:dyDescent="0.2">
      <c r="D1" s="140" t="s">
        <v>0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</row>
    <row r="3" spans="1:73" ht="25.2" customHeight="1" x14ac:dyDescent="0.2">
      <c r="AE3" s="142" t="s">
        <v>1</v>
      </c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BM3" s="143" t="s">
        <v>2</v>
      </c>
      <c r="BN3" s="141"/>
      <c r="BO3" s="141"/>
      <c r="BP3" s="141"/>
      <c r="BQ3" s="141"/>
      <c r="BR3" s="141"/>
      <c r="BS3" s="141"/>
      <c r="BT3" s="141"/>
      <c r="BU3" s="141"/>
    </row>
    <row r="4" spans="1:73" x14ac:dyDescent="0.2">
      <c r="AG4" s="137" t="s">
        <v>229</v>
      </c>
      <c r="AH4" s="137"/>
      <c r="AI4" s="137"/>
      <c r="AJ4" s="137"/>
      <c r="AK4" s="137"/>
      <c r="AL4" s="137"/>
      <c r="AM4" s="137"/>
      <c r="AN4" s="137"/>
      <c r="AO4" s="137"/>
      <c r="BM4" s="143" t="s">
        <v>3</v>
      </c>
      <c r="BN4" s="141"/>
      <c r="BO4" s="141"/>
      <c r="BP4" s="141"/>
      <c r="BQ4" s="141"/>
      <c r="BR4" s="141"/>
      <c r="BS4" s="141"/>
      <c r="BT4" s="141"/>
      <c r="BU4" s="141"/>
    </row>
    <row r="6" spans="1:73" ht="10.199999999999999" customHeight="1" thickBot="1" x14ac:dyDescent="0.25">
      <c r="A6" s="136" t="s">
        <v>228</v>
      </c>
      <c r="B6" s="139">
        <v>1</v>
      </c>
      <c r="D6" s="144" t="s">
        <v>4</v>
      </c>
      <c r="E6" s="137" t="s">
        <v>5</v>
      </c>
      <c r="F6" s="138" t="s">
        <v>6</v>
      </c>
      <c r="G6" s="137" t="s">
        <v>7</v>
      </c>
      <c r="H6" s="46"/>
      <c r="I6" s="46"/>
      <c r="J6" s="6"/>
      <c r="K6" s="6"/>
      <c r="L6" s="6"/>
      <c r="M6" s="6"/>
      <c r="Q6" s="7"/>
      <c r="R6" s="145"/>
      <c r="S6" s="146"/>
      <c r="T6" s="146"/>
      <c r="U6" s="7"/>
      <c r="Y6" s="6"/>
      <c r="Z6" s="6"/>
      <c r="AA6" s="6"/>
      <c r="AB6" s="6"/>
      <c r="AC6" s="46"/>
      <c r="AD6" s="46"/>
      <c r="AF6" s="144" t="s">
        <v>8</v>
      </c>
      <c r="AG6" s="137" t="s">
        <v>5</v>
      </c>
      <c r="AH6" s="138" t="s">
        <v>6</v>
      </c>
      <c r="AI6" s="137" t="s">
        <v>7</v>
      </c>
      <c r="AJ6" s="139">
        <v>42</v>
      </c>
      <c r="AM6" s="139">
        <v>82</v>
      </c>
      <c r="AO6" s="144" t="s">
        <v>9</v>
      </c>
      <c r="AP6" s="137" t="s">
        <v>5</v>
      </c>
      <c r="AQ6" s="138" t="s">
        <v>10</v>
      </c>
      <c r="AR6" s="137" t="s">
        <v>7</v>
      </c>
      <c r="AS6" s="6"/>
      <c r="AT6" s="6"/>
      <c r="AU6" s="6"/>
      <c r="AV6" s="6"/>
      <c r="AW6" s="6"/>
      <c r="AX6" s="6"/>
      <c r="BJ6" s="6"/>
      <c r="BK6" s="6"/>
      <c r="BL6" s="6"/>
      <c r="BM6" s="6"/>
      <c r="BN6" s="46"/>
      <c r="BO6" s="46"/>
      <c r="BQ6" s="144" t="s">
        <v>11</v>
      </c>
      <c r="BR6" s="137" t="s">
        <v>5</v>
      </c>
      <c r="BS6" s="138" t="s">
        <v>6</v>
      </c>
      <c r="BT6" s="137" t="s">
        <v>7</v>
      </c>
      <c r="BU6" s="139">
        <v>122</v>
      </c>
    </row>
    <row r="7" spans="1:73" ht="10.199999999999999" customHeight="1" thickTop="1" thickBot="1" x14ac:dyDescent="0.25">
      <c r="A7" s="136"/>
      <c r="B7" s="139"/>
      <c r="D7" s="144"/>
      <c r="E7" s="137"/>
      <c r="F7" s="138"/>
      <c r="G7" s="137"/>
      <c r="H7" s="37"/>
      <c r="I7" s="37"/>
      <c r="J7" s="50"/>
      <c r="K7" s="6"/>
      <c r="L7" s="6"/>
      <c r="M7" s="6"/>
      <c r="Q7" s="7"/>
      <c r="R7" s="146"/>
      <c r="S7" s="146"/>
      <c r="T7" s="146"/>
      <c r="U7" s="7"/>
      <c r="Y7" s="6"/>
      <c r="Z7" s="6"/>
      <c r="AA7" s="6"/>
      <c r="AB7" s="57"/>
      <c r="AC7" s="37"/>
      <c r="AD7" s="37"/>
      <c r="AF7" s="144"/>
      <c r="AG7" s="137"/>
      <c r="AH7" s="138"/>
      <c r="AI7" s="137"/>
      <c r="AJ7" s="139"/>
      <c r="AM7" s="139"/>
      <c r="AO7" s="144"/>
      <c r="AP7" s="137"/>
      <c r="AQ7" s="138"/>
      <c r="AR7" s="137"/>
      <c r="AS7" s="9"/>
      <c r="AT7" s="9"/>
      <c r="AU7" s="12"/>
      <c r="AV7" s="6"/>
      <c r="AW7" s="6"/>
      <c r="AX7" s="6"/>
      <c r="BJ7" s="6"/>
      <c r="BK7" s="6"/>
      <c r="BL7" s="6"/>
      <c r="BM7" s="57"/>
      <c r="BN7" s="37"/>
      <c r="BO7" s="37"/>
      <c r="BQ7" s="144"/>
      <c r="BR7" s="137"/>
      <c r="BS7" s="138"/>
      <c r="BT7" s="137"/>
      <c r="BU7" s="139"/>
    </row>
    <row r="8" spans="1:73" ht="10.199999999999999" customHeight="1" thickTop="1" thickBot="1" x14ac:dyDescent="0.25">
      <c r="B8" s="139">
        <v>2</v>
      </c>
      <c r="D8" s="144" t="s">
        <v>12</v>
      </c>
      <c r="E8" s="137" t="s">
        <v>5</v>
      </c>
      <c r="F8" s="138" t="s">
        <v>13</v>
      </c>
      <c r="G8" s="137" t="s">
        <v>7</v>
      </c>
      <c r="H8" s="45"/>
      <c r="I8" s="11"/>
      <c r="J8" s="12"/>
      <c r="K8" s="60"/>
      <c r="L8" s="6"/>
      <c r="M8" s="6"/>
      <c r="Q8" s="7"/>
      <c r="R8" s="146"/>
      <c r="S8" s="146"/>
      <c r="T8" s="146"/>
      <c r="U8" s="7"/>
      <c r="Y8" s="6"/>
      <c r="Z8" s="6"/>
      <c r="AA8" s="56"/>
      <c r="AB8" s="11"/>
      <c r="AC8" s="12"/>
      <c r="AD8" s="8"/>
      <c r="AF8" s="144" t="s">
        <v>14</v>
      </c>
      <c r="AG8" s="137" t="s">
        <v>5</v>
      </c>
      <c r="AH8" s="138" t="s">
        <v>15</v>
      </c>
      <c r="AI8" s="137" t="s">
        <v>7</v>
      </c>
      <c r="AJ8" s="139">
        <v>43</v>
      </c>
      <c r="AM8" s="139">
        <v>83</v>
      </c>
      <c r="AO8" s="144" t="s">
        <v>16</v>
      </c>
      <c r="AP8" s="137" t="s">
        <v>5</v>
      </c>
      <c r="AQ8" s="138" t="s">
        <v>15</v>
      </c>
      <c r="AR8" s="137" t="s">
        <v>7</v>
      </c>
      <c r="AS8" s="46"/>
      <c r="AT8" s="37"/>
      <c r="AU8" s="52"/>
      <c r="AV8" s="6"/>
      <c r="AW8" s="6"/>
      <c r="AX8" s="6"/>
      <c r="BJ8" s="6"/>
      <c r="BK8" s="6"/>
      <c r="BL8" s="56"/>
      <c r="BM8" s="11"/>
      <c r="BN8" s="12"/>
      <c r="BO8" s="46"/>
      <c r="BQ8" s="144" t="s">
        <v>17</v>
      </c>
      <c r="BR8" s="137" t="s">
        <v>5</v>
      </c>
      <c r="BS8" s="138" t="s">
        <v>18</v>
      </c>
      <c r="BT8" s="137" t="s">
        <v>7</v>
      </c>
      <c r="BU8" s="139">
        <v>123</v>
      </c>
    </row>
    <row r="9" spans="1:73" ht="10.199999999999999" customHeight="1" thickTop="1" thickBot="1" x14ac:dyDescent="0.25">
      <c r="B9" s="139"/>
      <c r="D9" s="144"/>
      <c r="E9" s="137"/>
      <c r="F9" s="138"/>
      <c r="G9" s="137"/>
      <c r="H9" s="37"/>
      <c r="I9" s="61"/>
      <c r="J9" s="37"/>
      <c r="K9" s="60"/>
      <c r="L9" s="6"/>
      <c r="M9" s="6"/>
      <c r="Q9" s="7"/>
      <c r="R9" s="146"/>
      <c r="S9" s="146"/>
      <c r="T9" s="146"/>
      <c r="U9" s="7"/>
      <c r="Y9" s="6"/>
      <c r="Z9" s="6"/>
      <c r="AA9" s="56"/>
      <c r="AB9" s="37"/>
      <c r="AC9" s="13"/>
      <c r="AD9" s="9"/>
      <c r="AF9" s="144"/>
      <c r="AG9" s="137"/>
      <c r="AH9" s="138"/>
      <c r="AI9" s="137"/>
      <c r="AJ9" s="139"/>
      <c r="AM9" s="139"/>
      <c r="AO9" s="144"/>
      <c r="AP9" s="137"/>
      <c r="AQ9" s="138"/>
      <c r="AR9" s="137"/>
      <c r="AS9" s="37"/>
      <c r="AT9" s="50"/>
      <c r="AU9" s="59"/>
      <c r="AV9" s="6"/>
      <c r="AW9" s="6"/>
      <c r="AX9" s="6"/>
      <c r="BJ9" s="6"/>
      <c r="BK9" s="6"/>
      <c r="BL9" s="56"/>
      <c r="BM9" s="37"/>
      <c r="BN9" s="48"/>
      <c r="BO9" s="37"/>
      <c r="BQ9" s="144"/>
      <c r="BR9" s="137"/>
      <c r="BS9" s="138"/>
      <c r="BT9" s="137"/>
      <c r="BU9" s="139"/>
    </row>
    <row r="10" spans="1:73" ht="10.199999999999999" customHeight="1" thickTop="1" thickBot="1" x14ac:dyDescent="0.25">
      <c r="B10" s="139">
        <v>3</v>
      </c>
      <c r="D10" s="144" t="s">
        <v>9</v>
      </c>
      <c r="E10" s="137" t="s">
        <v>5</v>
      </c>
      <c r="F10" s="138" t="s">
        <v>19</v>
      </c>
      <c r="G10" s="137" t="s">
        <v>7</v>
      </c>
      <c r="H10" s="46"/>
      <c r="I10" s="58"/>
      <c r="J10" s="37"/>
      <c r="K10" s="50"/>
      <c r="L10" s="6"/>
      <c r="M10" s="6"/>
      <c r="Q10" s="7"/>
      <c r="R10" s="146"/>
      <c r="S10" s="146"/>
      <c r="T10" s="146"/>
      <c r="U10" s="7"/>
      <c r="Y10" s="6"/>
      <c r="Z10" s="6"/>
      <c r="AA10" s="57"/>
      <c r="AB10" s="37"/>
      <c r="AC10" s="53"/>
      <c r="AD10" s="46"/>
      <c r="AF10" s="144" t="s">
        <v>20</v>
      </c>
      <c r="AG10" s="137" t="s">
        <v>5</v>
      </c>
      <c r="AH10" s="138" t="s">
        <v>21</v>
      </c>
      <c r="AI10" s="137" t="s">
        <v>7</v>
      </c>
      <c r="AJ10" s="139">
        <v>44</v>
      </c>
      <c r="AM10" s="139">
        <v>84</v>
      </c>
      <c r="AO10" s="144" t="s">
        <v>22</v>
      </c>
      <c r="AP10" s="137" t="s">
        <v>5</v>
      </c>
      <c r="AQ10" s="138" t="s">
        <v>23</v>
      </c>
      <c r="AR10" s="137" t="s">
        <v>7</v>
      </c>
      <c r="AS10" s="10"/>
      <c r="AT10" s="6"/>
      <c r="AU10" s="37"/>
      <c r="AV10" s="12"/>
      <c r="AW10" s="6"/>
      <c r="AX10" s="6"/>
      <c r="BJ10" s="6"/>
      <c r="BK10" s="6"/>
      <c r="BL10" s="57"/>
      <c r="BM10" s="37"/>
      <c r="BN10" s="11"/>
      <c r="BO10" s="14"/>
      <c r="BQ10" s="144" t="s">
        <v>24</v>
      </c>
      <c r="BR10" s="137" t="s">
        <v>5</v>
      </c>
      <c r="BS10" s="138" t="s">
        <v>25</v>
      </c>
      <c r="BT10" s="137" t="s">
        <v>7</v>
      </c>
      <c r="BU10" s="139">
        <v>124</v>
      </c>
    </row>
    <row r="11" spans="1:73" ht="10.199999999999999" customHeight="1" thickTop="1" x14ac:dyDescent="0.2">
      <c r="B11" s="139"/>
      <c r="D11" s="144"/>
      <c r="E11" s="137"/>
      <c r="F11" s="138"/>
      <c r="G11" s="137"/>
      <c r="H11" s="6"/>
      <c r="I11" s="6"/>
      <c r="J11" s="11"/>
      <c r="K11" s="12"/>
      <c r="L11" s="60"/>
      <c r="M11" s="6"/>
      <c r="Q11" s="7"/>
      <c r="R11" s="146"/>
      <c r="S11" s="146"/>
      <c r="T11" s="146"/>
      <c r="U11" s="7"/>
      <c r="Y11" s="6"/>
      <c r="Z11" s="56"/>
      <c r="AA11" s="11"/>
      <c r="AB11" s="12"/>
      <c r="AC11" s="6"/>
      <c r="AD11" s="37"/>
      <c r="AF11" s="144"/>
      <c r="AG11" s="137"/>
      <c r="AH11" s="138"/>
      <c r="AI11" s="137"/>
      <c r="AJ11" s="139"/>
      <c r="AM11" s="139"/>
      <c r="AO11" s="144"/>
      <c r="AP11" s="137"/>
      <c r="AQ11" s="138"/>
      <c r="AR11" s="137"/>
      <c r="AS11" s="6"/>
      <c r="AT11" s="6"/>
      <c r="AU11" s="37"/>
      <c r="AV11" s="52"/>
      <c r="AW11" s="6"/>
      <c r="AX11" s="6"/>
      <c r="BJ11" s="6"/>
      <c r="BK11" s="56"/>
      <c r="BL11" s="11"/>
      <c r="BM11" s="12"/>
      <c r="BN11" s="6"/>
      <c r="BO11" s="9"/>
      <c r="BQ11" s="144"/>
      <c r="BR11" s="137"/>
      <c r="BS11" s="138"/>
      <c r="BT11" s="137"/>
      <c r="BU11" s="139"/>
    </row>
    <row r="12" spans="1:73" ht="10.199999999999999" customHeight="1" x14ac:dyDescent="0.2">
      <c r="B12" s="139">
        <v>4</v>
      </c>
      <c r="D12" s="144" t="s">
        <v>26</v>
      </c>
      <c r="E12" s="137" t="s">
        <v>5</v>
      </c>
      <c r="F12" s="138" t="s">
        <v>27</v>
      </c>
      <c r="G12" s="137" t="s">
        <v>7</v>
      </c>
      <c r="H12" s="6"/>
      <c r="I12" s="6"/>
      <c r="J12" s="11"/>
      <c r="K12" s="12"/>
      <c r="L12" s="60"/>
      <c r="M12" s="6"/>
      <c r="Q12" s="7"/>
      <c r="R12" s="146"/>
      <c r="S12" s="146"/>
      <c r="T12" s="146"/>
      <c r="U12" s="7"/>
      <c r="Y12" s="6"/>
      <c r="Z12" s="56"/>
      <c r="AA12" s="11"/>
      <c r="AB12" s="12"/>
      <c r="AC12" s="8"/>
      <c r="AD12" s="8"/>
      <c r="AF12" s="144" t="s">
        <v>28</v>
      </c>
      <c r="AG12" s="137" t="s">
        <v>5</v>
      </c>
      <c r="AH12" s="138" t="s">
        <v>29</v>
      </c>
      <c r="AI12" s="137" t="s">
        <v>7</v>
      </c>
      <c r="AJ12" s="139">
        <v>45</v>
      </c>
      <c r="AM12" s="139">
        <v>85</v>
      </c>
      <c r="AO12" s="144" t="s">
        <v>30</v>
      </c>
      <c r="AP12" s="137" t="s">
        <v>5</v>
      </c>
      <c r="AQ12" s="138" t="s">
        <v>27</v>
      </c>
      <c r="AR12" s="137" t="s">
        <v>7</v>
      </c>
      <c r="AS12" s="6"/>
      <c r="AT12" s="6"/>
      <c r="AU12" s="37"/>
      <c r="AV12" s="59"/>
      <c r="AW12" s="6"/>
      <c r="AX12" s="6"/>
      <c r="BJ12" s="6"/>
      <c r="BK12" s="56"/>
      <c r="BL12" s="11"/>
      <c r="BM12" s="12"/>
      <c r="BN12" s="8"/>
      <c r="BO12" s="8"/>
      <c r="BQ12" s="144" t="s">
        <v>31</v>
      </c>
      <c r="BR12" s="137" t="s">
        <v>5</v>
      </c>
      <c r="BS12" s="138" t="s">
        <v>27</v>
      </c>
      <c r="BT12" s="137" t="s">
        <v>7</v>
      </c>
      <c r="BU12" s="139">
        <v>125</v>
      </c>
    </row>
    <row r="13" spans="1:73" ht="10.199999999999999" customHeight="1" thickBot="1" x14ac:dyDescent="0.25">
      <c r="B13" s="139"/>
      <c r="D13" s="144"/>
      <c r="E13" s="137"/>
      <c r="F13" s="138"/>
      <c r="G13" s="137"/>
      <c r="H13" s="9"/>
      <c r="I13" s="9"/>
      <c r="J13" s="13"/>
      <c r="K13" s="37"/>
      <c r="L13" s="60"/>
      <c r="M13" s="6"/>
      <c r="Q13" s="15"/>
      <c r="R13" s="147"/>
      <c r="S13" s="148"/>
      <c r="T13" s="148"/>
      <c r="U13" s="15"/>
      <c r="Y13" s="6"/>
      <c r="Z13" s="56"/>
      <c r="AA13" s="37"/>
      <c r="AB13" s="13"/>
      <c r="AC13" s="9"/>
      <c r="AD13" s="9"/>
      <c r="AF13" s="144"/>
      <c r="AG13" s="137"/>
      <c r="AH13" s="138"/>
      <c r="AI13" s="137"/>
      <c r="AJ13" s="139"/>
      <c r="AM13" s="139"/>
      <c r="AO13" s="144"/>
      <c r="AP13" s="137"/>
      <c r="AQ13" s="138"/>
      <c r="AR13" s="137"/>
      <c r="AS13" s="9"/>
      <c r="AT13" s="9"/>
      <c r="AU13" s="49"/>
      <c r="AV13" s="59"/>
      <c r="AW13" s="6"/>
      <c r="AX13" s="6"/>
      <c r="BJ13" s="6"/>
      <c r="BK13" s="56"/>
      <c r="BL13" s="37"/>
      <c r="BM13" s="13"/>
      <c r="BN13" s="9"/>
      <c r="BO13" s="9"/>
      <c r="BQ13" s="144"/>
      <c r="BR13" s="137"/>
      <c r="BS13" s="138"/>
      <c r="BT13" s="137"/>
      <c r="BU13" s="139"/>
    </row>
    <row r="14" spans="1:73" ht="10.199999999999999" customHeight="1" thickTop="1" thickBot="1" x14ac:dyDescent="0.25">
      <c r="B14" s="139">
        <v>5</v>
      </c>
      <c r="D14" s="144" t="s">
        <v>32</v>
      </c>
      <c r="E14" s="137" t="s">
        <v>5</v>
      </c>
      <c r="F14" s="138" t="s">
        <v>33</v>
      </c>
      <c r="G14" s="137" t="s">
        <v>7</v>
      </c>
      <c r="H14" s="46"/>
      <c r="I14" s="46"/>
      <c r="J14" s="58"/>
      <c r="K14" s="37"/>
      <c r="L14" s="60"/>
      <c r="M14" s="6"/>
      <c r="Q14" s="15"/>
      <c r="R14" s="148"/>
      <c r="S14" s="148"/>
      <c r="T14" s="148"/>
      <c r="U14" s="15"/>
      <c r="Y14" s="6"/>
      <c r="Z14" s="56"/>
      <c r="AA14" s="37"/>
      <c r="AB14" s="53"/>
      <c r="AC14" s="46"/>
      <c r="AD14" s="46"/>
      <c r="AF14" s="144" t="s">
        <v>34</v>
      </c>
      <c r="AG14" s="137" t="s">
        <v>5</v>
      </c>
      <c r="AH14" s="138" t="s">
        <v>25</v>
      </c>
      <c r="AI14" s="137" t="s">
        <v>7</v>
      </c>
      <c r="AJ14" s="139">
        <v>46</v>
      </c>
      <c r="AM14" s="139">
        <v>86</v>
      </c>
      <c r="AO14" s="144" t="s">
        <v>35</v>
      </c>
      <c r="AP14" s="137" t="s">
        <v>5</v>
      </c>
      <c r="AQ14" s="138" t="s">
        <v>21</v>
      </c>
      <c r="AR14" s="137" t="s">
        <v>7</v>
      </c>
      <c r="AS14" s="46"/>
      <c r="AT14" s="46"/>
      <c r="AU14" s="60"/>
      <c r="AV14" s="11"/>
      <c r="AW14" s="6"/>
      <c r="AX14" s="6"/>
      <c r="BJ14" s="6"/>
      <c r="BK14" s="56"/>
      <c r="BL14" s="37"/>
      <c r="BM14" s="53"/>
      <c r="BN14" s="46"/>
      <c r="BO14" s="46"/>
      <c r="BQ14" s="144" t="s">
        <v>36</v>
      </c>
      <c r="BR14" s="137" t="s">
        <v>5</v>
      </c>
      <c r="BS14" s="138" t="s">
        <v>13</v>
      </c>
      <c r="BT14" s="137" t="s">
        <v>7</v>
      </c>
      <c r="BU14" s="139">
        <v>126</v>
      </c>
    </row>
    <row r="15" spans="1:73" ht="10.199999999999999" customHeight="1" thickTop="1" thickBot="1" x14ac:dyDescent="0.25">
      <c r="B15" s="139"/>
      <c r="D15" s="144"/>
      <c r="E15" s="137"/>
      <c r="F15" s="138"/>
      <c r="G15" s="137"/>
      <c r="H15" s="6"/>
      <c r="I15" s="6"/>
      <c r="J15" s="6"/>
      <c r="K15" s="37"/>
      <c r="L15" s="50"/>
      <c r="M15" s="6"/>
      <c r="Q15" s="15"/>
      <c r="R15" s="148"/>
      <c r="S15" s="148"/>
      <c r="T15" s="148"/>
      <c r="U15" s="15"/>
      <c r="Y15" s="6"/>
      <c r="Z15" s="57"/>
      <c r="AA15" s="37"/>
      <c r="AB15" s="6"/>
      <c r="AC15" s="37"/>
      <c r="AD15" s="37"/>
      <c r="AF15" s="144"/>
      <c r="AG15" s="137"/>
      <c r="AH15" s="138"/>
      <c r="AI15" s="137"/>
      <c r="AJ15" s="139"/>
      <c r="AM15" s="139"/>
      <c r="AO15" s="144"/>
      <c r="AP15" s="137"/>
      <c r="AQ15" s="138"/>
      <c r="AR15" s="137"/>
      <c r="AS15" s="6"/>
      <c r="AT15" s="6"/>
      <c r="AU15" s="6"/>
      <c r="AV15" s="37"/>
      <c r="AW15" s="12"/>
      <c r="AX15" s="6"/>
      <c r="BJ15" s="6"/>
      <c r="BK15" s="57"/>
      <c r="BL15" s="37"/>
      <c r="BM15" s="6"/>
      <c r="BN15" s="37"/>
      <c r="BO15" s="37"/>
      <c r="BQ15" s="144"/>
      <c r="BR15" s="137"/>
      <c r="BS15" s="138"/>
      <c r="BT15" s="137"/>
      <c r="BU15" s="139"/>
    </row>
    <row r="16" spans="1:73" ht="10.199999999999999" customHeight="1" thickTop="1" thickBot="1" x14ac:dyDescent="0.25">
      <c r="B16" s="139">
        <v>6</v>
      </c>
      <c r="D16" s="144" t="s">
        <v>37</v>
      </c>
      <c r="E16" s="137" t="s">
        <v>5</v>
      </c>
      <c r="F16" s="138" t="s">
        <v>38</v>
      </c>
      <c r="G16" s="137" t="s">
        <v>7</v>
      </c>
      <c r="H16" s="46"/>
      <c r="I16" s="46"/>
      <c r="J16" s="6"/>
      <c r="K16" s="11"/>
      <c r="L16" s="12"/>
      <c r="M16" s="60"/>
      <c r="Q16" s="15"/>
      <c r="R16" s="148"/>
      <c r="S16" s="148"/>
      <c r="T16" s="148"/>
      <c r="U16" s="15"/>
      <c r="Y16" s="6"/>
      <c r="Z16" s="13"/>
      <c r="AA16" s="12"/>
      <c r="AB16" s="6"/>
      <c r="AC16" s="46"/>
      <c r="AD16" s="46"/>
      <c r="AF16" s="144" t="s">
        <v>39</v>
      </c>
      <c r="AG16" s="137" t="s">
        <v>5</v>
      </c>
      <c r="AH16" s="138" t="s">
        <v>23</v>
      </c>
      <c r="AI16" s="137" t="s">
        <v>7</v>
      </c>
      <c r="AJ16" s="139">
        <v>47</v>
      </c>
      <c r="AM16" s="139">
        <v>87</v>
      </c>
      <c r="AO16" s="144" t="s">
        <v>40</v>
      </c>
      <c r="AP16" s="137" t="s">
        <v>5</v>
      </c>
      <c r="AQ16" s="138" t="s">
        <v>41</v>
      </c>
      <c r="AR16" s="137" t="s">
        <v>7</v>
      </c>
      <c r="AS16" s="6"/>
      <c r="AT16" s="6"/>
      <c r="AU16" s="6"/>
      <c r="AV16" s="37"/>
      <c r="AW16" s="52"/>
      <c r="AX16" s="6"/>
      <c r="BJ16" s="6"/>
      <c r="BK16" s="13"/>
      <c r="BL16" s="12"/>
      <c r="BM16" s="6"/>
      <c r="BN16" s="46"/>
      <c r="BO16" s="46"/>
      <c r="BQ16" s="144" t="s">
        <v>42</v>
      </c>
      <c r="BR16" s="137" t="s">
        <v>5</v>
      </c>
      <c r="BS16" s="138" t="s">
        <v>29</v>
      </c>
      <c r="BT16" s="137" t="s">
        <v>7</v>
      </c>
      <c r="BU16" s="139">
        <v>127</v>
      </c>
    </row>
    <row r="17" spans="2:74" ht="10.199999999999999" customHeight="1" thickTop="1" thickBot="1" x14ac:dyDescent="0.25">
      <c r="B17" s="139"/>
      <c r="D17" s="144"/>
      <c r="E17" s="137"/>
      <c r="F17" s="138"/>
      <c r="G17" s="137"/>
      <c r="H17" s="37"/>
      <c r="I17" s="37"/>
      <c r="J17" s="50"/>
      <c r="K17" s="11"/>
      <c r="L17" s="12"/>
      <c r="M17" s="60"/>
      <c r="Q17" s="15"/>
      <c r="R17" s="148"/>
      <c r="S17" s="148"/>
      <c r="T17" s="148"/>
      <c r="U17" s="15"/>
      <c r="Y17" s="6"/>
      <c r="Z17" s="13"/>
      <c r="AA17" s="12"/>
      <c r="AB17" s="57"/>
      <c r="AC17" s="37"/>
      <c r="AD17" s="37"/>
      <c r="AF17" s="144"/>
      <c r="AG17" s="137"/>
      <c r="AH17" s="138"/>
      <c r="AI17" s="137"/>
      <c r="AJ17" s="139"/>
      <c r="AM17" s="139"/>
      <c r="AO17" s="144"/>
      <c r="AP17" s="137"/>
      <c r="AQ17" s="138"/>
      <c r="AR17" s="137"/>
      <c r="AS17" s="9"/>
      <c r="AT17" s="9"/>
      <c r="AU17" s="12"/>
      <c r="AV17" s="37"/>
      <c r="AW17" s="59"/>
      <c r="AX17" s="6"/>
      <c r="BJ17" s="6"/>
      <c r="BK17" s="13"/>
      <c r="BL17" s="12"/>
      <c r="BM17" s="57"/>
      <c r="BN17" s="37"/>
      <c r="BO17" s="37"/>
      <c r="BQ17" s="144"/>
      <c r="BR17" s="137"/>
      <c r="BS17" s="138"/>
      <c r="BT17" s="137"/>
      <c r="BU17" s="139"/>
    </row>
    <row r="18" spans="2:74" ht="10.199999999999999" customHeight="1" thickTop="1" thickBot="1" x14ac:dyDescent="0.25">
      <c r="B18" s="139">
        <v>7</v>
      </c>
      <c r="D18" s="144" t="s">
        <v>43</v>
      </c>
      <c r="E18" s="137" t="s">
        <v>5</v>
      </c>
      <c r="F18" s="138" t="s">
        <v>15</v>
      </c>
      <c r="G18" s="137" t="s">
        <v>7</v>
      </c>
      <c r="H18" s="6"/>
      <c r="I18" s="11"/>
      <c r="J18" s="13"/>
      <c r="K18" s="13"/>
      <c r="L18" s="12"/>
      <c r="M18" s="60"/>
      <c r="Q18" s="15"/>
      <c r="R18" s="148"/>
      <c r="S18" s="148"/>
      <c r="T18" s="148"/>
      <c r="U18" s="15"/>
      <c r="Y18" s="6"/>
      <c r="Z18" s="12"/>
      <c r="AA18" s="55"/>
      <c r="AB18" s="11"/>
      <c r="AC18" s="14"/>
      <c r="AD18" s="8"/>
      <c r="AF18" s="144" t="s">
        <v>44</v>
      </c>
      <c r="AG18" s="137" t="s">
        <v>5</v>
      </c>
      <c r="AH18" s="138" t="s">
        <v>45</v>
      </c>
      <c r="AI18" s="137" t="s">
        <v>7</v>
      </c>
      <c r="AJ18" s="139">
        <v>48</v>
      </c>
      <c r="AM18" s="139">
        <v>88</v>
      </c>
      <c r="AO18" s="144" t="s">
        <v>46</v>
      </c>
      <c r="AP18" s="137" t="s">
        <v>5</v>
      </c>
      <c r="AQ18" s="138" t="s">
        <v>38</v>
      </c>
      <c r="AR18" s="137" t="s">
        <v>7</v>
      </c>
      <c r="AS18" s="46"/>
      <c r="AT18" s="46"/>
      <c r="AU18" s="52"/>
      <c r="AV18" s="37"/>
      <c r="AW18" s="59"/>
      <c r="AX18" s="6"/>
      <c r="BJ18" s="6"/>
      <c r="BK18" s="13"/>
      <c r="BL18" s="13"/>
      <c r="BM18" s="13"/>
      <c r="BN18" s="14"/>
      <c r="BO18" s="8"/>
      <c r="BQ18" s="144" t="s">
        <v>47</v>
      </c>
      <c r="BR18" s="137" t="s">
        <v>5</v>
      </c>
      <c r="BS18" s="138" t="s">
        <v>15</v>
      </c>
      <c r="BT18" s="137" t="s">
        <v>7</v>
      </c>
      <c r="BU18" s="139">
        <v>128</v>
      </c>
    </row>
    <row r="19" spans="2:74" ht="10.199999999999999" customHeight="1" thickTop="1" thickBot="1" x14ac:dyDescent="0.25">
      <c r="B19" s="139"/>
      <c r="D19" s="144"/>
      <c r="E19" s="137"/>
      <c r="F19" s="138"/>
      <c r="G19" s="137"/>
      <c r="H19" s="9"/>
      <c r="I19" s="13"/>
      <c r="J19" s="11"/>
      <c r="K19" s="13"/>
      <c r="L19" s="12"/>
      <c r="M19" s="60"/>
      <c r="Q19" s="15"/>
      <c r="R19" s="148"/>
      <c r="S19" s="148"/>
      <c r="T19" s="148"/>
      <c r="U19" s="15"/>
      <c r="Y19" s="6"/>
      <c r="Z19" s="12"/>
      <c r="AA19" s="55"/>
      <c r="AB19" s="37"/>
      <c r="AC19" s="9"/>
      <c r="AD19" s="9"/>
      <c r="AF19" s="144"/>
      <c r="AG19" s="137"/>
      <c r="AH19" s="138"/>
      <c r="AI19" s="137"/>
      <c r="AJ19" s="139"/>
      <c r="AM19" s="139"/>
      <c r="AO19" s="144"/>
      <c r="AP19" s="137"/>
      <c r="AQ19" s="138"/>
      <c r="AR19" s="137"/>
      <c r="AS19" s="6"/>
      <c r="AT19" s="6"/>
      <c r="AU19" s="11"/>
      <c r="AV19" s="12"/>
      <c r="AW19" s="59"/>
      <c r="AX19" s="6"/>
      <c r="BJ19" s="6"/>
      <c r="BK19" s="13"/>
      <c r="BL19" s="13"/>
      <c r="BM19" s="12"/>
      <c r="BN19" s="9"/>
      <c r="BO19" s="9"/>
      <c r="BQ19" s="144"/>
      <c r="BR19" s="137"/>
      <c r="BS19" s="138"/>
      <c r="BT19" s="137"/>
      <c r="BU19" s="139"/>
    </row>
    <row r="20" spans="2:74" ht="10.199999999999999" customHeight="1" thickTop="1" thickBot="1" x14ac:dyDescent="0.25">
      <c r="B20" s="139">
        <v>8</v>
      </c>
      <c r="D20" s="144" t="s">
        <v>48</v>
      </c>
      <c r="E20" s="137" t="s">
        <v>5</v>
      </c>
      <c r="F20" s="138" t="s">
        <v>21</v>
      </c>
      <c r="G20" s="137" t="s">
        <v>7</v>
      </c>
      <c r="H20" s="46"/>
      <c r="I20" s="58"/>
      <c r="J20" s="11"/>
      <c r="K20" s="13"/>
      <c r="L20" s="12"/>
      <c r="M20" s="60"/>
      <c r="Q20" s="15"/>
      <c r="R20" s="148"/>
      <c r="S20" s="148"/>
      <c r="T20" s="148"/>
      <c r="U20" s="15"/>
      <c r="Y20" s="6"/>
      <c r="Z20" s="12"/>
      <c r="AA20" s="48"/>
      <c r="AB20" s="37"/>
      <c r="AC20" s="6"/>
      <c r="AD20" s="8"/>
      <c r="AF20" s="144" t="s">
        <v>49</v>
      </c>
      <c r="AG20" s="137" t="s">
        <v>5</v>
      </c>
      <c r="AH20" s="138" t="s">
        <v>38</v>
      </c>
      <c r="AI20" s="137" t="s">
        <v>7</v>
      </c>
      <c r="AJ20" s="139">
        <v>49</v>
      </c>
      <c r="AM20" s="139">
        <v>89</v>
      </c>
      <c r="AO20" s="144" t="s">
        <v>50</v>
      </c>
      <c r="AP20" s="137" t="s">
        <v>5</v>
      </c>
      <c r="AQ20" s="138" t="s">
        <v>19</v>
      </c>
      <c r="AR20" s="137" t="s">
        <v>7</v>
      </c>
      <c r="AS20" s="6"/>
      <c r="AT20" s="6"/>
      <c r="AU20" s="37"/>
      <c r="AV20" s="49"/>
      <c r="AW20" s="59"/>
      <c r="AX20" s="6"/>
      <c r="BJ20" s="6"/>
      <c r="BK20" s="12"/>
      <c r="BL20" s="13"/>
      <c r="BM20" s="37"/>
      <c r="BN20" s="6"/>
      <c r="BO20" s="46"/>
      <c r="BQ20" s="144" t="s">
        <v>51</v>
      </c>
      <c r="BR20" s="137" t="s">
        <v>5</v>
      </c>
      <c r="BS20" s="138" t="s">
        <v>21</v>
      </c>
      <c r="BT20" s="137" t="s">
        <v>7</v>
      </c>
      <c r="BU20" s="139">
        <v>129</v>
      </c>
    </row>
    <row r="21" spans="2:74" ht="10.199999999999999" customHeight="1" thickTop="1" thickBot="1" x14ac:dyDescent="0.25">
      <c r="B21" s="139"/>
      <c r="D21" s="144"/>
      <c r="E21" s="137"/>
      <c r="F21" s="138"/>
      <c r="G21" s="137"/>
      <c r="H21" s="6"/>
      <c r="I21" s="6"/>
      <c r="J21" s="37"/>
      <c r="K21" s="13"/>
      <c r="L21" s="37"/>
      <c r="M21" s="60"/>
      <c r="Q21" s="15"/>
      <c r="R21" s="148"/>
      <c r="S21" s="148"/>
      <c r="T21" s="148"/>
      <c r="U21" s="15"/>
      <c r="Y21" s="6"/>
      <c r="Z21" s="12"/>
      <c r="AA21" s="11"/>
      <c r="AB21" s="12"/>
      <c r="AC21" s="51"/>
      <c r="AD21" s="9"/>
      <c r="AF21" s="144"/>
      <c r="AG21" s="137"/>
      <c r="AH21" s="138"/>
      <c r="AI21" s="137"/>
      <c r="AJ21" s="139"/>
      <c r="AM21" s="139"/>
      <c r="AO21" s="144"/>
      <c r="AP21" s="137"/>
      <c r="AQ21" s="138"/>
      <c r="AR21" s="137"/>
      <c r="AS21" s="9"/>
      <c r="AT21" s="12"/>
      <c r="AU21" s="37"/>
      <c r="AV21" s="60"/>
      <c r="AW21" s="11"/>
      <c r="AX21" s="6"/>
      <c r="BJ21" s="6"/>
      <c r="BK21" s="12"/>
      <c r="BL21" s="53"/>
      <c r="BM21" s="37"/>
      <c r="BN21" s="57"/>
      <c r="BO21" s="37"/>
      <c r="BQ21" s="144"/>
      <c r="BR21" s="137"/>
      <c r="BS21" s="138"/>
      <c r="BT21" s="137"/>
      <c r="BU21" s="139"/>
    </row>
    <row r="22" spans="2:74" ht="10.199999999999999" customHeight="1" thickTop="1" thickBot="1" x14ac:dyDescent="0.25">
      <c r="B22" s="139">
        <v>9</v>
      </c>
      <c r="D22" s="144" t="s">
        <v>52</v>
      </c>
      <c r="E22" s="137" t="s">
        <v>5</v>
      </c>
      <c r="F22" s="138" t="s">
        <v>25</v>
      </c>
      <c r="G22" s="137" t="s">
        <v>7</v>
      </c>
      <c r="H22" s="46"/>
      <c r="I22" s="6"/>
      <c r="J22" s="37"/>
      <c r="K22" s="58"/>
      <c r="L22" s="37"/>
      <c r="M22" s="60"/>
      <c r="Q22" s="15"/>
      <c r="R22" s="148"/>
      <c r="S22" s="148"/>
      <c r="T22" s="148"/>
      <c r="U22" s="15"/>
      <c r="Y22" s="6"/>
      <c r="Z22" s="12"/>
      <c r="AA22" s="6"/>
      <c r="AB22" s="55"/>
      <c r="AC22" s="56"/>
      <c r="AD22" s="46"/>
      <c r="AF22" s="144" t="s">
        <v>53</v>
      </c>
      <c r="AG22" s="137" t="s">
        <v>5</v>
      </c>
      <c r="AH22" s="138" t="s">
        <v>27</v>
      </c>
      <c r="AI22" s="137" t="s">
        <v>7</v>
      </c>
      <c r="AJ22" s="139">
        <v>50</v>
      </c>
      <c r="AM22" s="139">
        <v>90</v>
      </c>
      <c r="AO22" s="144" t="s">
        <v>54</v>
      </c>
      <c r="AP22" s="137" t="s">
        <v>5</v>
      </c>
      <c r="AQ22" s="138" t="s">
        <v>25</v>
      </c>
      <c r="AR22" s="137" t="s">
        <v>7</v>
      </c>
      <c r="AS22" s="46"/>
      <c r="AT22" s="52"/>
      <c r="AU22" s="37"/>
      <c r="AV22" s="60"/>
      <c r="AW22" s="11"/>
      <c r="AX22" s="6"/>
      <c r="BJ22" s="6"/>
      <c r="BK22" s="12"/>
      <c r="BL22" s="56"/>
      <c r="BM22" s="11"/>
      <c r="BN22" s="13"/>
      <c r="BO22" s="14"/>
      <c r="BQ22" s="144" t="s">
        <v>9</v>
      </c>
      <c r="BR22" s="137" t="s">
        <v>5</v>
      </c>
      <c r="BS22" s="138" t="s">
        <v>23</v>
      </c>
      <c r="BT22" s="137" t="s">
        <v>7</v>
      </c>
      <c r="BU22" s="139">
        <v>130</v>
      </c>
    </row>
    <row r="23" spans="2:74" ht="10.199999999999999" customHeight="1" thickTop="1" thickBot="1" x14ac:dyDescent="0.25">
      <c r="B23" s="139"/>
      <c r="D23" s="144"/>
      <c r="E23" s="137"/>
      <c r="F23" s="138"/>
      <c r="G23" s="137"/>
      <c r="H23" s="37"/>
      <c r="I23" s="50"/>
      <c r="J23" s="37"/>
      <c r="K23" s="60"/>
      <c r="L23" s="37"/>
      <c r="M23" s="60"/>
      <c r="Q23" s="15"/>
      <c r="R23" s="148"/>
      <c r="S23" s="148"/>
      <c r="T23" s="148"/>
      <c r="U23" s="15"/>
      <c r="Y23" s="6"/>
      <c r="Z23" s="12"/>
      <c r="AA23" s="6"/>
      <c r="AB23" s="48"/>
      <c r="AC23" s="37"/>
      <c r="AD23" s="37"/>
      <c r="AF23" s="144"/>
      <c r="AG23" s="137"/>
      <c r="AH23" s="138"/>
      <c r="AI23" s="137"/>
      <c r="AJ23" s="139"/>
      <c r="AM23" s="139"/>
      <c r="AO23" s="144"/>
      <c r="AP23" s="137"/>
      <c r="AQ23" s="138"/>
      <c r="AR23" s="137"/>
      <c r="AS23" s="6"/>
      <c r="AT23" s="37"/>
      <c r="AU23" s="49"/>
      <c r="AV23" s="60"/>
      <c r="AW23" s="11"/>
      <c r="AX23" s="6"/>
      <c r="BJ23" s="6"/>
      <c r="BK23" s="12"/>
      <c r="BL23" s="56"/>
      <c r="BM23" s="51"/>
      <c r="BN23" s="37"/>
      <c r="BO23" s="9"/>
      <c r="BQ23" s="144"/>
      <c r="BR23" s="137"/>
      <c r="BS23" s="138"/>
      <c r="BT23" s="137"/>
      <c r="BU23" s="139"/>
    </row>
    <row r="24" spans="2:74" ht="10.199999999999999" customHeight="1" thickTop="1" thickBot="1" x14ac:dyDescent="0.25">
      <c r="B24" s="139">
        <v>10</v>
      </c>
      <c r="D24" s="144" t="s">
        <v>55</v>
      </c>
      <c r="E24" s="137" t="s">
        <v>5</v>
      </c>
      <c r="F24" s="138" t="s">
        <v>41</v>
      </c>
      <c r="G24" s="137" t="s">
        <v>7</v>
      </c>
      <c r="H24" s="10"/>
      <c r="I24" s="13"/>
      <c r="J24" s="12"/>
      <c r="K24" s="60"/>
      <c r="L24" s="37"/>
      <c r="M24" s="60"/>
      <c r="Q24" s="15"/>
      <c r="R24" s="148"/>
      <c r="S24" s="148"/>
      <c r="T24" s="148"/>
      <c r="U24" s="15"/>
      <c r="Y24" s="6"/>
      <c r="Z24" s="12"/>
      <c r="AA24" s="6"/>
      <c r="AB24" s="11"/>
      <c r="AC24" s="14"/>
      <c r="AD24" s="8"/>
      <c r="AF24" s="144" t="s">
        <v>56</v>
      </c>
      <c r="AG24" s="137" t="s">
        <v>5</v>
      </c>
      <c r="AH24" s="138" t="s">
        <v>19</v>
      </c>
      <c r="AI24" s="137" t="s">
        <v>7</v>
      </c>
      <c r="AJ24" s="139">
        <v>51</v>
      </c>
      <c r="AM24" s="139">
        <v>91</v>
      </c>
      <c r="AO24" s="144" t="s">
        <v>57</v>
      </c>
      <c r="AP24" s="137" t="s">
        <v>5</v>
      </c>
      <c r="AQ24" s="138" t="s">
        <v>29</v>
      </c>
      <c r="AR24" s="137" t="s">
        <v>7</v>
      </c>
      <c r="AS24" s="46"/>
      <c r="AT24" s="46"/>
      <c r="AU24" s="60"/>
      <c r="AV24" s="6"/>
      <c r="AW24" s="11"/>
      <c r="AX24" s="6"/>
      <c r="BJ24" s="6"/>
      <c r="BK24" s="12"/>
      <c r="BL24" s="6"/>
      <c r="BM24" s="56"/>
      <c r="BN24" s="46"/>
      <c r="BO24" s="46"/>
      <c r="BQ24" s="144" t="s">
        <v>58</v>
      </c>
      <c r="BR24" s="137" t="s">
        <v>5</v>
      </c>
      <c r="BS24" s="138" t="s">
        <v>25</v>
      </c>
      <c r="BT24" s="137" t="s">
        <v>7</v>
      </c>
      <c r="BU24" s="139">
        <v>131</v>
      </c>
    </row>
    <row r="25" spans="2:74" ht="10.199999999999999" customHeight="1" thickTop="1" thickBot="1" x14ac:dyDescent="0.25">
      <c r="B25" s="139"/>
      <c r="D25" s="144"/>
      <c r="E25" s="137"/>
      <c r="F25" s="138"/>
      <c r="G25" s="137"/>
      <c r="H25" s="6"/>
      <c r="I25" s="37"/>
      <c r="J25" s="49"/>
      <c r="K25" s="60"/>
      <c r="L25" s="37"/>
      <c r="M25" s="60"/>
      <c r="Q25" s="15"/>
      <c r="R25" s="148"/>
      <c r="S25" s="148"/>
      <c r="T25" s="148"/>
      <c r="U25" s="15"/>
      <c r="Y25" s="51"/>
      <c r="Z25" s="37"/>
      <c r="AA25" s="6"/>
      <c r="AB25" s="6"/>
      <c r="AC25" s="9"/>
      <c r="AD25" s="9"/>
      <c r="AF25" s="144"/>
      <c r="AG25" s="137"/>
      <c r="AH25" s="138"/>
      <c r="AI25" s="137"/>
      <c r="AJ25" s="139"/>
      <c r="AM25" s="139"/>
      <c r="AO25" s="144"/>
      <c r="AP25" s="137"/>
      <c r="AQ25" s="138"/>
      <c r="AR25" s="137"/>
      <c r="AS25" s="6"/>
      <c r="AT25" s="6"/>
      <c r="AU25" s="6"/>
      <c r="AV25" s="6"/>
      <c r="AW25" s="37"/>
      <c r="AX25" s="12"/>
      <c r="BJ25" s="51"/>
      <c r="BK25" s="37"/>
      <c r="BL25" s="6"/>
      <c r="BM25" s="6"/>
      <c r="BN25" s="37"/>
      <c r="BO25" s="37"/>
      <c r="BQ25" s="144"/>
      <c r="BR25" s="137"/>
      <c r="BS25" s="138"/>
      <c r="BT25" s="137"/>
      <c r="BU25" s="139"/>
    </row>
    <row r="26" spans="2:74" ht="10.199999999999999" customHeight="1" thickTop="1" thickBot="1" x14ac:dyDescent="0.25">
      <c r="B26" s="139">
        <v>11</v>
      </c>
      <c r="D26" s="144" t="s">
        <v>12</v>
      </c>
      <c r="E26" s="137" t="s">
        <v>5</v>
      </c>
      <c r="F26" s="138" t="s">
        <v>23</v>
      </c>
      <c r="G26" s="137" t="s">
        <v>7</v>
      </c>
      <c r="H26" s="46"/>
      <c r="I26" s="46"/>
      <c r="J26" s="60"/>
      <c r="K26" s="6"/>
      <c r="L26" s="37"/>
      <c r="M26" s="60"/>
      <c r="Q26" s="15"/>
      <c r="R26" s="148"/>
      <c r="S26" s="148"/>
      <c r="T26" s="148"/>
      <c r="U26" s="15"/>
      <c r="X26" s="67"/>
      <c r="Y26" s="56"/>
      <c r="Z26" s="37"/>
      <c r="AA26" s="6"/>
      <c r="AB26" s="6"/>
      <c r="AC26" s="46"/>
      <c r="AD26" s="46"/>
      <c r="AF26" s="144" t="s">
        <v>59</v>
      </c>
      <c r="AG26" s="137" t="s">
        <v>5</v>
      </c>
      <c r="AH26" s="138" t="s">
        <v>33</v>
      </c>
      <c r="AI26" s="137" t="s">
        <v>7</v>
      </c>
      <c r="AJ26" s="139">
        <v>52</v>
      </c>
      <c r="AL26" s="136" t="s">
        <v>228</v>
      </c>
      <c r="AM26" s="139">
        <v>92</v>
      </c>
      <c r="AO26" s="144" t="s">
        <v>60</v>
      </c>
      <c r="AP26" s="137" t="s">
        <v>5</v>
      </c>
      <c r="AQ26" s="138" t="s">
        <v>33</v>
      </c>
      <c r="AR26" s="137" t="s">
        <v>7</v>
      </c>
      <c r="AS26" s="46"/>
      <c r="AT26" s="46"/>
      <c r="AU26" s="6"/>
      <c r="AV26" s="6"/>
      <c r="AW26" s="37"/>
      <c r="AX26" s="52"/>
      <c r="BI26" s="67"/>
      <c r="BJ26" s="56"/>
      <c r="BK26" s="37"/>
      <c r="BL26" s="6"/>
      <c r="BM26" s="6"/>
      <c r="BN26" s="46"/>
      <c r="BO26" s="46"/>
      <c r="BQ26" s="144" t="s">
        <v>61</v>
      </c>
      <c r="BR26" s="137" t="s">
        <v>5</v>
      </c>
      <c r="BS26" s="138" t="s">
        <v>200</v>
      </c>
      <c r="BT26" s="137" t="s">
        <v>7</v>
      </c>
      <c r="BU26" s="139">
        <v>132</v>
      </c>
      <c r="BV26" s="136" t="s">
        <v>228</v>
      </c>
    </row>
    <row r="27" spans="2:74" ht="10.199999999999999" customHeight="1" thickTop="1" thickBot="1" x14ac:dyDescent="0.25">
      <c r="B27" s="139"/>
      <c r="D27" s="144"/>
      <c r="E27" s="137"/>
      <c r="F27" s="138"/>
      <c r="G27" s="137"/>
      <c r="H27" s="6"/>
      <c r="I27" s="6"/>
      <c r="J27" s="6"/>
      <c r="K27" s="6"/>
      <c r="L27" s="37"/>
      <c r="M27" s="50"/>
      <c r="Q27" s="15"/>
      <c r="R27" s="148"/>
      <c r="S27" s="148"/>
      <c r="T27" s="148"/>
      <c r="U27" s="15"/>
      <c r="X27" s="67"/>
      <c r="Y27" s="56"/>
      <c r="Z27" s="37"/>
      <c r="AA27" s="6"/>
      <c r="AB27" s="57"/>
      <c r="AC27" s="37"/>
      <c r="AD27" s="37"/>
      <c r="AF27" s="144"/>
      <c r="AG27" s="137"/>
      <c r="AH27" s="138"/>
      <c r="AI27" s="137"/>
      <c r="AJ27" s="139"/>
      <c r="AL27" s="136"/>
      <c r="AM27" s="139"/>
      <c r="AO27" s="144"/>
      <c r="AP27" s="137"/>
      <c r="AQ27" s="138"/>
      <c r="AR27" s="137"/>
      <c r="AS27" s="37"/>
      <c r="AT27" s="37"/>
      <c r="AU27" s="50"/>
      <c r="AV27" s="6"/>
      <c r="AW27" s="37"/>
      <c r="AX27" s="59"/>
      <c r="BI27" s="67"/>
      <c r="BJ27" s="56"/>
      <c r="BK27" s="37"/>
      <c r="BL27" s="6"/>
      <c r="BM27" s="57"/>
      <c r="BN27" s="37"/>
      <c r="BO27" s="37"/>
      <c r="BQ27" s="144"/>
      <c r="BR27" s="137"/>
      <c r="BS27" s="138"/>
      <c r="BT27" s="137"/>
      <c r="BU27" s="139"/>
      <c r="BV27" s="136"/>
    </row>
    <row r="28" spans="2:74" ht="10.199999999999999" customHeight="1" thickTop="1" thickBot="1" x14ac:dyDescent="0.25">
      <c r="B28" s="139">
        <v>12</v>
      </c>
      <c r="D28" s="144" t="s">
        <v>62</v>
      </c>
      <c r="E28" s="137" t="s">
        <v>5</v>
      </c>
      <c r="F28" s="138" t="s">
        <v>10</v>
      </c>
      <c r="G28" s="137" t="s">
        <v>7</v>
      </c>
      <c r="H28" s="6"/>
      <c r="I28" s="6"/>
      <c r="J28" s="6"/>
      <c r="K28" s="6"/>
      <c r="L28" s="11"/>
      <c r="M28" s="12"/>
      <c r="N28" s="64"/>
      <c r="Q28" s="15"/>
      <c r="R28" s="148"/>
      <c r="S28" s="148"/>
      <c r="T28" s="148"/>
      <c r="U28" s="15"/>
      <c r="X28" s="67"/>
      <c r="Y28" s="56"/>
      <c r="Z28" s="37"/>
      <c r="AA28" s="56"/>
      <c r="AB28" s="11"/>
      <c r="AC28" s="12"/>
      <c r="AD28" s="8"/>
      <c r="AF28" s="144" t="s">
        <v>63</v>
      </c>
      <c r="AG28" s="137" t="s">
        <v>5</v>
      </c>
      <c r="AH28" s="138" t="s">
        <v>29</v>
      </c>
      <c r="AI28" s="137" t="s">
        <v>7</v>
      </c>
      <c r="AJ28" s="139">
        <v>53</v>
      </c>
      <c r="AM28" s="139">
        <v>93</v>
      </c>
      <c r="AO28" s="144" t="s">
        <v>64</v>
      </c>
      <c r="AP28" s="137" t="s">
        <v>5</v>
      </c>
      <c r="AQ28" s="138" t="s">
        <v>13</v>
      </c>
      <c r="AR28" s="137" t="s">
        <v>7</v>
      </c>
      <c r="AS28" s="46"/>
      <c r="AT28" s="11"/>
      <c r="AU28" s="12"/>
      <c r="AV28" s="60"/>
      <c r="AW28" s="37"/>
      <c r="AX28" s="59"/>
      <c r="BI28" s="67"/>
      <c r="BJ28" s="56"/>
      <c r="BK28" s="37"/>
      <c r="BL28" s="56"/>
      <c r="BM28" s="11"/>
      <c r="BN28" s="12"/>
      <c r="BO28" s="46"/>
      <c r="BQ28" s="144" t="s">
        <v>65</v>
      </c>
      <c r="BR28" s="137" t="s">
        <v>5</v>
      </c>
      <c r="BS28" s="138" t="s">
        <v>27</v>
      </c>
      <c r="BT28" s="137" t="s">
        <v>7</v>
      </c>
      <c r="BU28" s="139">
        <v>133</v>
      </c>
    </row>
    <row r="29" spans="2:74" ht="10.199999999999999" customHeight="1" thickTop="1" thickBot="1" x14ac:dyDescent="0.25">
      <c r="B29" s="139"/>
      <c r="D29" s="144"/>
      <c r="E29" s="137"/>
      <c r="F29" s="138"/>
      <c r="G29" s="137"/>
      <c r="H29" s="9"/>
      <c r="I29" s="9"/>
      <c r="J29" s="49"/>
      <c r="K29" s="6"/>
      <c r="L29" s="11"/>
      <c r="M29" s="12"/>
      <c r="N29" s="64"/>
      <c r="Q29" s="15"/>
      <c r="R29" s="148"/>
      <c r="S29" s="148"/>
      <c r="T29" s="148"/>
      <c r="U29" s="15"/>
      <c r="X29" s="67"/>
      <c r="Y29" s="56"/>
      <c r="Z29" s="37"/>
      <c r="AA29" s="56"/>
      <c r="AB29" s="37"/>
      <c r="AC29" s="13"/>
      <c r="AD29" s="9"/>
      <c r="AF29" s="144"/>
      <c r="AG29" s="137"/>
      <c r="AH29" s="138"/>
      <c r="AI29" s="137"/>
      <c r="AJ29" s="139"/>
      <c r="AM29" s="139"/>
      <c r="AO29" s="144"/>
      <c r="AP29" s="137"/>
      <c r="AQ29" s="138"/>
      <c r="AR29" s="137"/>
      <c r="AS29" s="37"/>
      <c r="AT29" s="47"/>
      <c r="AU29" s="37"/>
      <c r="AV29" s="60"/>
      <c r="AW29" s="37"/>
      <c r="AX29" s="59"/>
      <c r="BI29" s="67"/>
      <c r="BJ29" s="56"/>
      <c r="BK29" s="37"/>
      <c r="BL29" s="56"/>
      <c r="BM29" s="37"/>
      <c r="BN29" s="48"/>
      <c r="BO29" s="37"/>
      <c r="BQ29" s="144"/>
      <c r="BR29" s="137"/>
      <c r="BS29" s="138"/>
      <c r="BT29" s="137"/>
      <c r="BU29" s="139"/>
    </row>
    <row r="30" spans="2:74" ht="10.199999999999999" customHeight="1" thickTop="1" thickBot="1" x14ac:dyDescent="0.25">
      <c r="B30" s="139">
        <v>13</v>
      </c>
      <c r="D30" s="144" t="s">
        <v>66</v>
      </c>
      <c r="E30" s="137" t="s">
        <v>5</v>
      </c>
      <c r="F30" s="138" t="s">
        <v>27</v>
      </c>
      <c r="G30" s="137" t="s">
        <v>7</v>
      </c>
      <c r="H30" s="6"/>
      <c r="I30" s="37"/>
      <c r="J30" s="60"/>
      <c r="K30" s="60"/>
      <c r="L30" s="11"/>
      <c r="M30" s="12"/>
      <c r="N30" s="64"/>
      <c r="Q30" s="7"/>
      <c r="R30" s="145"/>
      <c r="S30" s="146"/>
      <c r="T30" s="146"/>
      <c r="U30" s="7"/>
      <c r="X30" s="67"/>
      <c r="Y30" s="56"/>
      <c r="Z30" s="37"/>
      <c r="AA30" s="57"/>
      <c r="AB30" s="37"/>
      <c r="AC30" s="53"/>
      <c r="AD30" s="46"/>
      <c r="AF30" s="144" t="s">
        <v>67</v>
      </c>
      <c r="AG30" s="137" t="s">
        <v>5</v>
      </c>
      <c r="AH30" s="138" t="s">
        <v>27</v>
      </c>
      <c r="AI30" s="137" t="s">
        <v>7</v>
      </c>
      <c r="AJ30" s="139">
        <v>54</v>
      </c>
      <c r="AM30" s="139">
        <v>94</v>
      </c>
      <c r="AO30" s="144" t="s">
        <v>68</v>
      </c>
      <c r="AP30" s="137" t="s">
        <v>5</v>
      </c>
      <c r="AQ30" s="138" t="s">
        <v>15</v>
      </c>
      <c r="AR30" s="137" t="s">
        <v>7</v>
      </c>
      <c r="AS30" s="10"/>
      <c r="AT30" s="6"/>
      <c r="AU30" s="37"/>
      <c r="AV30" s="50"/>
      <c r="AW30" s="37"/>
      <c r="AX30" s="59"/>
      <c r="BI30" s="67"/>
      <c r="BJ30" s="56"/>
      <c r="BK30" s="37"/>
      <c r="BL30" s="57"/>
      <c r="BM30" s="37"/>
      <c r="BN30" s="11"/>
      <c r="BO30" s="14"/>
      <c r="BQ30" s="144" t="s">
        <v>69</v>
      </c>
      <c r="BR30" s="137" t="s">
        <v>5</v>
      </c>
      <c r="BS30" s="138" t="s">
        <v>25</v>
      </c>
      <c r="BT30" s="137" t="s">
        <v>7</v>
      </c>
      <c r="BU30" s="139">
        <v>134</v>
      </c>
    </row>
    <row r="31" spans="2:74" ht="10.199999999999999" customHeight="1" thickTop="1" thickBot="1" x14ac:dyDescent="0.25">
      <c r="B31" s="139"/>
      <c r="D31" s="144"/>
      <c r="E31" s="137"/>
      <c r="F31" s="138"/>
      <c r="G31" s="137"/>
      <c r="H31" s="9"/>
      <c r="I31" s="49"/>
      <c r="J31" s="60"/>
      <c r="K31" s="60"/>
      <c r="L31" s="11"/>
      <c r="M31" s="12"/>
      <c r="N31" s="64"/>
      <c r="Q31" s="7"/>
      <c r="R31" s="146"/>
      <c r="S31" s="146"/>
      <c r="T31" s="146"/>
      <c r="U31" s="7"/>
      <c r="X31" s="67"/>
      <c r="Y31" s="56"/>
      <c r="Z31" s="11"/>
      <c r="AA31" s="13"/>
      <c r="AB31" s="12"/>
      <c r="AC31" s="6"/>
      <c r="AD31" s="37"/>
      <c r="AF31" s="144"/>
      <c r="AG31" s="137"/>
      <c r="AH31" s="138"/>
      <c r="AI31" s="137"/>
      <c r="AJ31" s="139"/>
      <c r="AM31" s="139"/>
      <c r="AO31" s="144"/>
      <c r="AP31" s="137"/>
      <c r="AQ31" s="138"/>
      <c r="AR31" s="137"/>
      <c r="AS31" s="6"/>
      <c r="AT31" s="6"/>
      <c r="AU31" s="11"/>
      <c r="AV31" s="12"/>
      <c r="AW31" s="60"/>
      <c r="AX31" s="59"/>
      <c r="BI31" s="67"/>
      <c r="BJ31" s="56"/>
      <c r="BK31" s="56"/>
      <c r="BL31" s="11"/>
      <c r="BM31" s="12"/>
      <c r="BN31" s="6"/>
      <c r="BO31" s="9"/>
      <c r="BQ31" s="144"/>
      <c r="BR31" s="137"/>
      <c r="BS31" s="138"/>
      <c r="BT31" s="137"/>
      <c r="BU31" s="139"/>
    </row>
    <row r="32" spans="2:74" ht="10.199999999999999" customHeight="1" thickTop="1" thickBot="1" x14ac:dyDescent="0.25">
      <c r="B32" s="139">
        <v>14</v>
      </c>
      <c r="D32" s="144" t="s">
        <v>70</v>
      </c>
      <c r="E32" s="137" t="s">
        <v>5</v>
      </c>
      <c r="F32" s="138" t="s">
        <v>25</v>
      </c>
      <c r="G32" s="137" t="s">
        <v>7</v>
      </c>
      <c r="H32" s="46"/>
      <c r="I32" s="60"/>
      <c r="J32" s="37"/>
      <c r="K32" s="50"/>
      <c r="L32" s="11"/>
      <c r="M32" s="12"/>
      <c r="N32" s="64"/>
      <c r="Q32" s="7"/>
      <c r="R32" s="146"/>
      <c r="S32" s="146"/>
      <c r="T32" s="146"/>
      <c r="U32" s="7"/>
      <c r="X32" s="67"/>
      <c r="Y32" s="56"/>
      <c r="Z32" s="11"/>
      <c r="AA32" s="13"/>
      <c r="AB32" s="12"/>
      <c r="AC32" s="8"/>
      <c r="AD32" s="8"/>
      <c r="AF32" s="144" t="s">
        <v>71</v>
      </c>
      <c r="AG32" s="137" t="s">
        <v>5</v>
      </c>
      <c r="AH32" s="138" t="s">
        <v>23</v>
      </c>
      <c r="AI32" s="137" t="s">
        <v>7</v>
      </c>
      <c r="AJ32" s="139">
        <v>55</v>
      </c>
      <c r="AM32" s="139">
        <v>95</v>
      </c>
      <c r="AO32" s="144" t="s">
        <v>72</v>
      </c>
      <c r="AP32" s="137" t="s">
        <v>5</v>
      </c>
      <c r="AQ32" s="138" t="s">
        <v>21</v>
      </c>
      <c r="AR32" s="137" t="s">
        <v>7</v>
      </c>
      <c r="AS32" s="6"/>
      <c r="AT32" s="6"/>
      <c r="AU32" s="11"/>
      <c r="AV32" s="12"/>
      <c r="AW32" s="60"/>
      <c r="AX32" s="59"/>
      <c r="BI32" s="67"/>
      <c r="BJ32" s="56"/>
      <c r="BK32" s="56"/>
      <c r="BL32" s="11"/>
      <c r="BM32" s="12"/>
      <c r="BN32" s="46"/>
      <c r="BO32" s="46"/>
      <c r="BQ32" s="144" t="s">
        <v>73</v>
      </c>
      <c r="BR32" s="137" t="s">
        <v>5</v>
      </c>
      <c r="BS32" s="138" t="s">
        <v>41</v>
      </c>
      <c r="BT32" s="137" t="s">
        <v>7</v>
      </c>
      <c r="BU32" s="139">
        <v>135</v>
      </c>
    </row>
    <row r="33" spans="2:73" ht="10.199999999999999" customHeight="1" thickTop="1" thickBot="1" x14ac:dyDescent="0.25">
      <c r="B33" s="139"/>
      <c r="D33" s="144"/>
      <c r="E33" s="137"/>
      <c r="F33" s="138"/>
      <c r="G33" s="137"/>
      <c r="H33" s="6"/>
      <c r="I33" s="6"/>
      <c r="J33" s="11"/>
      <c r="K33" s="13"/>
      <c r="L33" s="13"/>
      <c r="M33" s="12"/>
      <c r="N33" s="64"/>
      <c r="Q33" s="7"/>
      <c r="R33" s="146"/>
      <c r="S33" s="146"/>
      <c r="T33" s="146"/>
      <c r="U33" s="7"/>
      <c r="X33" s="67"/>
      <c r="Y33" s="56"/>
      <c r="Z33" s="11"/>
      <c r="AA33" s="12"/>
      <c r="AB33" s="13"/>
      <c r="AC33" s="9"/>
      <c r="AD33" s="9"/>
      <c r="AF33" s="144"/>
      <c r="AG33" s="137"/>
      <c r="AH33" s="138"/>
      <c r="AI33" s="137"/>
      <c r="AJ33" s="139"/>
      <c r="AM33" s="139"/>
      <c r="AO33" s="144"/>
      <c r="AP33" s="137"/>
      <c r="AQ33" s="138"/>
      <c r="AR33" s="137"/>
      <c r="AS33" s="9"/>
      <c r="AT33" s="9"/>
      <c r="AU33" s="13"/>
      <c r="AV33" s="37"/>
      <c r="AW33" s="60"/>
      <c r="AX33" s="59"/>
      <c r="BI33" s="67"/>
      <c r="BJ33" s="56"/>
      <c r="BK33" s="56"/>
      <c r="BL33" s="37"/>
      <c r="BM33" s="48"/>
      <c r="BN33" s="37"/>
      <c r="BO33" s="37"/>
      <c r="BQ33" s="144"/>
      <c r="BR33" s="137"/>
      <c r="BS33" s="138"/>
      <c r="BT33" s="137"/>
      <c r="BU33" s="139"/>
    </row>
    <row r="34" spans="2:73" ht="10.199999999999999" customHeight="1" thickTop="1" thickBot="1" x14ac:dyDescent="0.25">
      <c r="B34" s="139">
        <v>15</v>
      </c>
      <c r="D34" s="144" t="s">
        <v>74</v>
      </c>
      <c r="E34" s="137" t="s">
        <v>5</v>
      </c>
      <c r="F34" s="138" t="s">
        <v>23</v>
      </c>
      <c r="G34" s="137" t="s">
        <v>7</v>
      </c>
      <c r="H34" s="6"/>
      <c r="I34" s="6"/>
      <c r="J34" s="11"/>
      <c r="K34" s="13"/>
      <c r="L34" s="13"/>
      <c r="M34" s="12"/>
      <c r="N34" s="64"/>
      <c r="Q34" s="7"/>
      <c r="R34" s="146"/>
      <c r="S34" s="146"/>
      <c r="T34" s="146"/>
      <c r="U34" s="7"/>
      <c r="X34" s="67"/>
      <c r="Y34" s="56"/>
      <c r="Z34" s="11"/>
      <c r="AA34" s="12"/>
      <c r="AB34" s="53"/>
      <c r="AC34" s="46"/>
      <c r="AD34" s="46"/>
      <c r="AF34" s="144" t="s">
        <v>75</v>
      </c>
      <c r="AG34" s="137" t="s">
        <v>5</v>
      </c>
      <c r="AH34" s="138" t="s">
        <v>21</v>
      </c>
      <c r="AI34" s="137" t="s">
        <v>7</v>
      </c>
      <c r="AJ34" s="139">
        <v>56</v>
      </c>
      <c r="AM34" s="139">
        <v>96</v>
      </c>
      <c r="AO34" s="144" t="s">
        <v>17</v>
      </c>
      <c r="AP34" s="137" t="s">
        <v>5</v>
      </c>
      <c r="AQ34" s="138" t="s">
        <v>25</v>
      </c>
      <c r="AR34" s="137" t="s">
        <v>7</v>
      </c>
      <c r="AS34" s="46"/>
      <c r="AT34" s="46"/>
      <c r="AU34" s="58"/>
      <c r="AV34" s="37"/>
      <c r="AW34" s="60"/>
      <c r="AX34" s="59"/>
      <c r="BI34" s="67"/>
      <c r="BJ34" s="56"/>
      <c r="BK34" s="56"/>
      <c r="BL34" s="37"/>
      <c r="BM34" s="11"/>
      <c r="BN34" s="14"/>
      <c r="BO34" s="8"/>
      <c r="BQ34" s="144" t="s">
        <v>76</v>
      </c>
      <c r="BR34" s="137" t="s">
        <v>5</v>
      </c>
      <c r="BS34" s="138" t="s">
        <v>45</v>
      </c>
      <c r="BT34" s="137" t="s">
        <v>7</v>
      </c>
      <c r="BU34" s="139">
        <v>136</v>
      </c>
    </row>
    <row r="35" spans="2:73" ht="10.199999999999999" customHeight="1" thickTop="1" thickBot="1" x14ac:dyDescent="0.25">
      <c r="B35" s="139"/>
      <c r="D35" s="144"/>
      <c r="E35" s="137"/>
      <c r="F35" s="138"/>
      <c r="G35" s="137"/>
      <c r="H35" s="9"/>
      <c r="I35" s="9"/>
      <c r="J35" s="13"/>
      <c r="K35" s="11"/>
      <c r="L35" s="13"/>
      <c r="M35" s="12"/>
      <c r="N35" s="64"/>
      <c r="Q35" s="7"/>
      <c r="R35" s="146"/>
      <c r="S35" s="146"/>
      <c r="T35" s="146"/>
      <c r="U35" s="7"/>
      <c r="X35" s="67"/>
      <c r="Y35" s="56"/>
      <c r="Z35" s="51"/>
      <c r="AA35" s="37"/>
      <c r="AB35" s="6"/>
      <c r="AC35" s="37"/>
      <c r="AD35" s="37"/>
      <c r="AF35" s="144"/>
      <c r="AG35" s="137"/>
      <c r="AH35" s="138"/>
      <c r="AI35" s="137"/>
      <c r="AJ35" s="139"/>
      <c r="AM35" s="139"/>
      <c r="AO35" s="144"/>
      <c r="AP35" s="137"/>
      <c r="AQ35" s="138"/>
      <c r="AR35" s="137"/>
      <c r="AS35" s="6"/>
      <c r="AT35" s="6"/>
      <c r="AU35" s="6"/>
      <c r="AV35" s="37"/>
      <c r="AW35" s="50"/>
      <c r="AX35" s="59"/>
      <c r="BI35" s="67"/>
      <c r="BJ35" s="56"/>
      <c r="BK35" s="57"/>
      <c r="BL35" s="37"/>
      <c r="BM35" s="6"/>
      <c r="BN35" s="9"/>
      <c r="BO35" s="9"/>
      <c r="BQ35" s="144"/>
      <c r="BR35" s="137"/>
      <c r="BS35" s="138"/>
      <c r="BT35" s="137"/>
      <c r="BU35" s="139"/>
    </row>
    <row r="36" spans="2:73" ht="10.199999999999999" customHeight="1" thickTop="1" thickBot="1" x14ac:dyDescent="0.25">
      <c r="B36" s="139">
        <v>16</v>
      </c>
      <c r="D36" s="144" t="s">
        <v>34</v>
      </c>
      <c r="E36" s="137" t="s">
        <v>5</v>
      </c>
      <c r="F36" s="138" t="s">
        <v>29</v>
      </c>
      <c r="G36" s="137" t="s">
        <v>7</v>
      </c>
      <c r="H36" s="46"/>
      <c r="I36" s="46"/>
      <c r="J36" s="58"/>
      <c r="K36" s="11"/>
      <c r="L36" s="13"/>
      <c r="M36" s="12"/>
      <c r="N36" s="64"/>
      <c r="Q36" s="7"/>
      <c r="R36" s="146"/>
      <c r="S36" s="146"/>
      <c r="T36" s="146"/>
      <c r="U36" s="7"/>
      <c r="X36" s="67"/>
      <c r="Y36" s="37"/>
      <c r="Z36" s="56"/>
      <c r="AA36" s="37"/>
      <c r="AB36" s="6"/>
      <c r="AC36" s="46"/>
      <c r="AD36" s="46"/>
      <c r="AF36" s="144" t="s">
        <v>77</v>
      </c>
      <c r="AG36" s="137" t="s">
        <v>5</v>
      </c>
      <c r="AH36" s="138" t="s">
        <v>13</v>
      </c>
      <c r="AI36" s="137" t="s">
        <v>7</v>
      </c>
      <c r="AJ36" s="139">
        <v>57</v>
      </c>
      <c r="AM36" s="139">
        <v>97</v>
      </c>
      <c r="AO36" s="144" t="s">
        <v>78</v>
      </c>
      <c r="AP36" s="137" t="s">
        <v>5</v>
      </c>
      <c r="AQ36" s="138" t="s">
        <v>27</v>
      </c>
      <c r="AR36" s="137" t="s">
        <v>7</v>
      </c>
      <c r="AS36" s="46"/>
      <c r="AT36" s="46"/>
      <c r="AU36" s="6"/>
      <c r="AV36" s="11"/>
      <c r="AW36" s="6"/>
      <c r="AX36" s="11"/>
      <c r="BI36" s="67"/>
      <c r="BJ36" s="37"/>
      <c r="BK36" s="11"/>
      <c r="BL36" s="12"/>
      <c r="BM36" s="6"/>
      <c r="BN36" s="46"/>
      <c r="BO36" s="46"/>
      <c r="BQ36" s="144" t="s">
        <v>59</v>
      </c>
      <c r="BR36" s="137" t="s">
        <v>5</v>
      </c>
      <c r="BS36" s="138" t="s">
        <v>10</v>
      </c>
      <c r="BT36" s="137" t="s">
        <v>7</v>
      </c>
      <c r="BU36" s="139">
        <v>137</v>
      </c>
    </row>
    <row r="37" spans="2:73" ht="10.199999999999999" customHeight="1" thickTop="1" thickBot="1" x14ac:dyDescent="0.25">
      <c r="B37" s="139"/>
      <c r="D37" s="144"/>
      <c r="E37" s="137"/>
      <c r="F37" s="138"/>
      <c r="G37" s="137"/>
      <c r="H37" s="6"/>
      <c r="I37" s="6"/>
      <c r="J37" s="6"/>
      <c r="K37" s="37"/>
      <c r="L37" s="13"/>
      <c r="M37" s="37"/>
      <c r="N37" s="64"/>
      <c r="Q37" s="7"/>
      <c r="R37" s="146"/>
      <c r="S37" s="146"/>
      <c r="T37" s="146"/>
      <c r="U37" s="7"/>
      <c r="X37" s="67"/>
      <c r="Y37" s="37"/>
      <c r="Z37" s="56"/>
      <c r="AA37" s="37"/>
      <c r="AB37" s="57"/>
      <c r="AC37" s="37"/>
      <c r="AD37" s="37"/>
      <c r="AF37" s="144"/>
      <c r="AG37" s="137"/>
      <c r="AH37" s="138"/>
      <c r="AI37" s="137"/>
      <c r="AJ37" s="139"/>
      <c r="AM37" s="139"/>
      <c r="AO37" s="144"/>
      <c r="AP37" s="137"/>
      <c r="AQ37" s="138"/>
      <c r="AR37" s="137"/>
      <c r="AS37" s="37"/>
      <c r="AT37" s="37"/>
      <c r="AU37" s="50"/>
      <c r="AV37" s="11"/>
      <c r="AW37" s="6"/>
      <c r="AX37" s="11"/>
      <c r="BI37" s="67"/>
      <c r="BJ37" s="37"/>
      <c r="BK37" s="6"/>
      <c r="BL37" s="12"/>
      <c r="BM37" s="57"/>
      <c r="BN37" s="37"/>
      <c r="BO37" s="37"/>
      <c r="BQ37" s="144"/>
      <c r="BR37" s="137"/>
      <c r="BS37" s="138"/>
      <c r="BT37" s="137"/>
      <c r="BU37" s="139"/>
    </row>
    <row r="38" spans="2:73" ht="10.199999999999999" customHeight="1" thickTop="1" thickBot="1" x14ac:dyDescent="0.25">
      <c r="B38" s="139">
        <v>17</v>
      </c>
      <c r="D38" s="144" t="s">
        <v>79</v>
      </c>
      <c r="E38" s="137" t="s">
        <v>5</v>
      </c>
      <c r="F38" s="138" t="s">
        <v>45</v>
      </c>
      <c r="G38" s="137" t="s">
        <v>7</v>
      </c>
      <c r="H38" s="46"/>
      <c r="I38" s="46"/>
      <c r="J38" s="6"/>
      <c r="K38" s="37"/>
      <c r="L38" s="58"/>
      <c r="M38" s="37"/>
      <c r="N38" s="64"/>
      <c r="Q38" s="7"/>
      <c r="R38" s="146"/>
      <c r="S38" s="146"/>
      <c r="T38" s="146"/>
      <c r="U38" s="7"/>
      <c r="X38" s="67"/>
      <c r="Y38" s="37"/>
      <c r="Z38" s="56"/>
      <c r="AA38" s="11"/>
      <c r="AB38" s="13"/>
      <c r="AC38" s="14"/>
      <c r="AD38" s="8"/>
      <c r="AF38" s="144" t="s">
        <v>80</v>
      </c>
      <c r="AG38" s="137" t="s">
        <v>5</v>
      </c>
      <c r="AH38" s="138" t="s">
        <v>41</v>
      </c>
      <c r="AI38" s="137" t="s">
        <v>7</v>
      </c>
      <c r="AJ38" s="139">
        <v>58</v>
      </c>
      <c r="AM38" s="139">
        <v>98</v>
      </c>
      <c r="AO38" s="144" t="s">
        <v>81</v>
      </c>
      <c r="AP38" s="137" t="s">
        <v>5</v>
      </c>
      <c r="AQ38" s="138" t="s">
        <v>19</v>
      </c>
      <c r="AR38" s="137" t="s">
        <v>7</v>
      </c>
      <c r="AS38" s="8"/>
      <c r="AT38" s="10"/>
      <c r="AU38" s="13"/>
      <c r="AV38" s="13"/>
      <c r="AW38" s="6"/>
      <c r="AX38" s="11"/>
      <c r="BI38" s="67"/>
      <c r="BJ38" s="37"/>
      <c r="BK38" s="6"/>
      <c r="BL38" s="13"/>
      <c r="BM38" s="13"/>
      <c r="BN38" s="14"/>
      <c r="BO38" s="8"/>
      <c r="BQ38" s="144" t="s">
        <v>82</v>
      </c>
      <c r="BR38" s="137" t="s">
        <v>5</v>
      </c>
      <c r="BS38" s="138" t="s">
        <v>15</v>
      </c>
      <c r="BT38" s="137" t="s">
        <v>7</v>
      </c>
      <c r="BU38" s="139">
        <v>138</v>
      </c>
    </row>
    <row r="39" spans="2:73" ht="10.199999999999999" customHeight="1" thickTop="1" thickBot="1" x14ac:dyDescent="0.25">
      <c r="B39" s="139"/>
      <c r="D39" s="144"/>
      <c r="E39" s="137"/>
      <c r="F39" s="138"/>
      <c r="G39" s="137"/>
      <c r="H39" s="37"/>
      <c r="I39" s="37"/>
      <c r="J39" s="50"/>
      <c r="K39" s="37"/>
      <c r="L39" s="60"/>
      <c r="M39" s="37"/>
      <c r="N39" s="64"/>
      <c r="Q39" s="7"/>
      <c r="R39" s="146"/>
      <c r="S39" s="146"/>
      <c r="T39" s="146"/>
      <c r="U39" s="7"/>
      <c r="X39" s="67"/>
      <c r="Y39" s="37"/>
      <c r="Z39" s="56"/>
      <c r="AA39" s="11"/>
      <c r="AB39" s="12"/>
      <c r="AC39" s="9"/>
      <c r="AD39" s="9"/>
      <c r="AF39" s="144"/>
      <c r="AG39" s="137"/>
      <c r="AH39" s="138"/>
      <c r="AI39" s="137"/>
      <c r="AJ39" s="139"/>
      <c r="AM39" s="139"/>
      <c r="AO39" s="144"/>
      <c r="AP39" s="137"/>
      <c r="AQ39" s="138"/>
      <c r="AR39" s="137"/>
      <c r="AS39" s="6"/>
      <c r="AT39" s="6"/>
      <c r="AU39" s="11"/>
      <c r="AV39" s="13"/>
      <c r="AW39" s="6"/>
      <c r="AX39" s="11"/>
      <c r="BI39" s="67"/>
      <c r="BJ39" s="37"/>
      <c r="BK39" s="6"/>
      <c r="BL39" s="13"/>
      <c r="BM39" s="12"/>
      <c r="BN39" s="9"/>
      <c r="BO39" s="9"/>
      <c r="BQ39" s="144"/>
      <c r="BR39" s="137"/>
      <c r="BS39" s="138"/>
      <c r="BT39" s="137"/>
      <c r="BU39" s="139"/>
    </row>
    <row r="40" spans="2:73" ht="10.199999999999999" customHeight="1" thickTop="1" thickBot="1" x14ac:dyDescent="0.25">
      <c r="B40" s="139">
        <v>18</v>
      </c>
      <c r="D40" s="144" t="s">
        <v>83</v>
      </c>
      <c r="E40" s="137" t="s">
        <v>5</v>
      </c>
      <c r="F40" s="138" t="s">
        <v>18</v>
      </c>
      <c r="G40" s="137" t="s">
        <v>7</v>
      </c>
      <c r="H40" s="8"/>
      <c r="I40" s="10"/>
      <c r="J40" s="13"/>
      <c r="K40" s="12"/>
      <c r="L40" s="60"/>
      <c r="M40" s="37"/>
      <c r="N40" s="64"/>
      <c r="Q40" s="7"/>
      <c r="R40" s="7"/>
      <c r="S40" s="7"/>
      <c r="T40" s="7"/>
      <c r="U40" s="7"/>
      <c r="X40" s="67"/>
      <c r="Y40" s="37"/>
      <c r="Z40" s="56"/>
      <c r="AA40" s="51"/>
      <c r="AB40" s="37"/>
      <c r="AC40" s="6"/>
      <c r="AD40" s="46"/>
      <c r="AF40" s="144" t="s">
        <v>84</v>
      </c>
      <c r="AG40" s="137" t="s">
        <v>5</v>
      </c>
      <c r="AH40" s="138" t="s">
        <v>25</v>
      </c>
      <c r="AI40" s="137" t="s">
        <v>7</v>
      </c>
      <c r="AJ40" s="139">
        <v>59</v>
      </c>
      <c r="AM40" s="139">
        <v>99</v>
      </c>
      <c r="AO40" s="144" t="s">
        <v>85</v>
      </c>
      <c r="AP40" s="137" t="s">
        <v>5</v>
      </c>
      <c r="AQ40" s="138" t="s">
        <v>23</v>
      </c>
      <c r="AR40" s="137" t="s">
        <v>7</v>
      </c>
      <c r="AS40" s="46"/>
      <c r="AT40" s="6"/>
      <c r="AU40" s="37"/>
      <c r="AV40" s="13"/>
      <c r="AW40" s="6"/>
      <c r="AX40" s="11"/>
      <c r="BI40" s="67"/>
      <c r="BJ40" s="37"/>
      <c r="BK40" s="6"/>
      <c r="BL40" s="13"/>
      <c r="BM40" s="37"/>
      <c r="BN40" s="6"/>
      <c r="BO40" s="8"/>
      <c r="BQ40" s="144" t="s">
        <v>86</v>
      </c>
      <c r="BR40" s="137" t="s">
        <v>5</v>
      </c>
      <c r="BS40" s="138" t="s">
        <v>19</v>
      </c>
      <c r="BT40" s="137" t="s">
        <v>7</v>
      </c>
      <c r="BU40" s="139">
        <v>139</v>
      </c>
    </row>
    <row r="41" spans="2:73" ht="10.199999999999999" customHeight="1" thickTop="1" thickBot="1" x14ac:dyDescent="0.25">
      <c r="B41" s="139"/>
      <c r="D41" s="144"/>
      <c r="E41" s="137"/>
      <c r="F41" s="138"/>
      <c r="G41" s="137"/>
      <c r="H41" s="6"/>
      <c r="I41" s="6"/>
      <c r="J41" s="11"/>
      <c r="K41" s="12"/>
      <c r="L41" s="60"/>
      <c r="M41" s="37"/>
      <c r="N41" s="64"/>
      <c r="X41" s="67"/>
      <c r="Y41" s="37"/>
      <c r="Z41" s="6"/>
      <c r="AA41" s="56"/>
      <c r="AB41" s="37"/>
      <c r="AC41" s="57"/>
      <c r="AD41" s="37"/>
      <c r="AF41" s="144"/>
      <c r="AG41" s="137"/>
      <c r="AH41" s="138"/>
      <c r="AI41" s="137"/>
      <c r="AJ41" s="139"/>
      <c r="AM41" s="139"/>
      <c r="AO41" s="144"/>
      <c r="AP41" s="137"/>
      <c r="AQ41" s="138"/>
      <c r="AR41" s="137"/>
      <c r="AS41" s="37"/>
      <c r="AT41" s="50"/>
      <c r="AU41" s="37"/>
      <c r="AV41" s="58"/>
      <c r="AW41" s="6"/>
      <c r="AX41" s="11"/>
      <c r="BI41" s="67"/>
      <c r="BJ41" s="37"/>
      <c r="BK41" s="6"/>
      <c r="BL41" s="53"/>
      <c r="BM41" s="37"/>
      <c r="BN41" s="11"/>
      <c r="BO41" s="9"/>
      <c r="BQ41" s="144"/>
      <c r="BR41" s="137"/>
      <c r="BS41" s="138"/>
      <c r="BT41" s="137"/>
      <c r="BU41" s="139"/>
    </row>
    <row r="42" spans="2:73" ht="10.199999999999999" customHeight="1" thickTop="1" thickBot="1" x14ac:dyDescent="0.25">
      <c r="B42" s="139">
        <v>19</v>
      </c>
      <c r="D42" s="144" t="s">
        <v>87</v>
      </c>
      <c r="E42" s="137" t="s">
        <v>5</v>
      </c>
      <c r="F42" s="138" t="s">
        <v>19</v>
      </c>
      <c r="G42" s="137" t="s">
        <v>7</v>
      </c>
      <c r="H42" s="6"/>
      <c r="I42" s="6"/>
      <c r="J42" s="37"/>
      <c r="K42" s="49"/>
      <c r="L42" s="60"/>
      <c r="M42" s="37"/>
      <c r="N42" s="64"/>
      <c r="Q42" s="16"/>
      <c r="R42" s="17"/>
      <c r="T42" s="16"/>
      <c r="U42" s="17"/>
      <c r="X42" s="67"/>
      <c r="Y42" s="37"/>
      <c r="Z42" s="6"/>
      <c r="AA42" s="56"/>
      <c r="AB42" s="11"/>
      <c r="AC42" s="13"/>
      <c r="AD42" s="14"/>
      <c r="AF42" s="144" t="s">
        <v>80</v>
      </c>
      <c r="AG42" s="137" t="s">
        <v>5</v>
      </c>
      <c r="AH42" s="138" t="s">
        <v>15</v>
      </c>
      <c r="AI42" s="137" t="s">
        <v>7</v>
      </c>
      <c r="AJ42" s="139">
        <v>60</v>
      </c>
      <c r="AM42" s="139">
        <v>100</v>
      </c>
      <c r="AO42" s="144" t="s">
        <v>66</v>
      </c>
      <c r="AP42" s="137" t="s">
        <v>5</v>
      </c>
      <c r="AQ42" s="138" t="s">
        <v>29</v>
      </c>
      <c r="AR42" s="137" t="s">
        <v>7</v>
      </c>
      <c r="AS42" s="10"/>
      <c r="AT42" s="13"/>
      <c r="AU42" s="12"/>
      <c r="AV42" s="60"/>
      <c r="AW42" s="6"/>
      <c r="AX42" s="11"/>
      <c r="BB42" s="16"/>
      <c r="BC42" s="17"/>
      <c r="BE42" s="16"/>
      <c r="BF42" s="17"/>
      <c r="BI42" s="67"/>
      <c r="BJ42" s="37"/>
      <c r="BK42" s="6"/>
      <c r="BL42" s="56"/>
      <c r="BM42" s="37"/>
      <c r="BN42" s="54"/>
      <c r="BO42" s="46"/>
      <c r="BQ42" s="144" t="s">
        <v>88</v>
      </c>
      <c r="BR42" s="137" t="s">
        <v>5</v>
      </c>
      <c r="BS42" s="138" t="s">
        <v>38</v>
      </c>
      <c r="BT42" s="137" t="s">
        <v>7</v>
      </c>
      <c r="BU42" s="139">
        <v>140</v>
      </c>
    </row>
    <row r="43" spans="2:73" ht="10.199999999999999" customHeight="1" thickTop="1" thickBot="1" x14ac:dyDescent="0.25">
      <c r="B43" s="139"/>
      <c r="D43" s="144"/>
      <c r="E43" s="137"/>
      <c r="F43" s="138"/>
      <c r="G43" s="137"/>
      <c r="H43" s="9"/>
      <c r="I43" s="12"/>
      <c r="J43" s="37"/>
      <c r="K43" s="60"/>
      <c r="L43" s="6"/>
      <c r="M43" s="37"/>
      <c r="N43" s="64"/>
      <c r="Q43" s="17"/>
      <c r="R43" s="17"/>
      <c r="T43" s="17"/>
      <c r="U43" s="17"/>
      <c r="X43" s="67"/>
      <c r="Y43" s="37"/>
      <c r="Z43" s="6"/>
      <c r="AA43" s="56"/>
      <c r="AB43" s="51"/>
      <c r="AC43" s="37"/>
      <c r="AD43" s="9"/>
      <c r="AF43" s="144"/>
      <c r="AG43" s="137"/>
      <c r="AH43" s="138"/>
      <c r="AI43" s="137"/>
      <c r="AJ43" s="139"/>
      <c r="AM43" s="139"/>
      <c r="AO43" s="144"/>
      <c r="AP43" s="137"/>
      <c r="AQ43" s="138"/>
      <c r="AR43" s="137"/>
      <c r="AS43" s="6"/>
      <c r="AT43" s="37"/>
      <c r="AU43" s="49"/>
      <c r="AV43" s="60"/>
      <c r="AW43" s="6"/>
      <c r="AX43" s="11"/>
      <c r="BB43" s="17"/>
      <c r="BC43" s="17"/>
      <c r="BE43" s="17"/>
      <c r="BF43" s="17"/>
      <c r="BI43" s="67"/>
      <c r="BJ43" s="37"/>
      <c r="BK43" s="6"/>
      <c r="BL43" s="56"/>
      <c r="BM43" s="51"/>
      <c r="BN43" s="37"/>
      <c r="BO43" s="37"/>
      <c r="BQ43" s="144"/>
      <c r="BR43" s="137"/>
      <c r="BS43" s="138"/>
      <c r="BT43" s="137"/>
      <c r="BU43" s="139"/>
    </row>
    <row r="44" spans="2:73" ht="10.199999999999999" customHeight="1" thickTop="1" thickBot="1" x14ac:dyDescent="0.25">
      <c r="B44" s="139">
        <v>20</v>
      </c>
      <c r="D44" s="144" t="s">
        <v>50</v>
      </c>
      <c r="E44" s="137" t="s">
        <v>5</v>
      </c>
      <c r="F44" s="138" t="s">
        <v>15</v>
      </c>
      <c r="G44" s="137" t="s">
        <v>7</v>
      </c>
      <c r="H44" s="46"/>
      <c r="I44" s="52"/>
      <c r="J44" s="37"/>
      <c r="K44" s="60"/>
      <c r="L44" s="6"/>
      <c r="M44" s="37"/>
      <c r="N44" s="65"/>
      <c r="O44" s="149">
        <v>1</v>
      </c>
      <c r="P44" s="18"/>
      <c r="Q44" s="19"/>
      <c r="R44" s="20"/>
      <c r="T44" s="151">
        <v>4</v>
      </c>
      <c r="U44" s="18"/>
      <c r="V44" s="19"/>
      <c r="W44" s="40"/>
      <c r="X44" s="68"/>
      <c r="Y44" s="37"/>
      <c r="Z44" s="6"/>
      <c r="AA44" s="6"/>
      <c r="AB44" s="56"/>
      <c r="AC44" s="46"/>
      <c r="AD44" s="46"/>
      <c r="AF44" s="144" t="s">
        <v>89</v>
      </c>
      <c r="AG44" s="137" t="s">
        <v>5</v>
      </c>
      <c r="AH44" s="138" t="s">
        <v>10</v>
      </c>
      <c r="AI44" s="137" t="s">
        <v>7</v>
      </c>
      <c r="AJ44" s="139">
        <v>61</v>
      </c>
      <c r="AK44" s="136" t="s">
        <v>228</v>
      </c>
      <c r="AM44" s="139">
        <v>101</v>
      </c>
      <c r="AO44" s="144" t="s">
        <v>90</v>
      </c>
      <c r="AP44" s="137" t="s">
        <v>5</v>
      </c>
      <c r="AQ44" s="138" t="s">
        <v>6</v>
      </c>
      <c r="AR44" s="137" t="s">
        <v>7</v>
      </c>
      <c r="AS44" s="46"/>
      <c r="AT44" s="46"/>
      <c r="AU44" s="60"/>
      <c r="AV44" s="6"/>
      <c r="AW44" s="6"/>
      <c r="AX44" s="11"/>
      <c r="AZ44" s="151">
        <v>3</v>
      </c>
      <c r="BA44" s="18"/>
      <c r="BB44" s="19"/>
      <c r="BC44" s="20"/>
      <c r="BE44" s="151">
        <v>2</v>
      </c>
      <c r="BF44" s="18"/>
      <c r="BG44" s="19"/>
      <c r="BH44" s="40"/>
      <c r="BI44" s="68"/>
      <c r="BJ44" s="37"/>
      <c r="BK44" s="6"/>
      <c r="BL44" s="6"/>
      <c r="BM44" s="56"/>
      <c r="BN44" s="46"/>
      <c r="BO44" s="46"/>
      <c r="BQ44" s="144" t="s">
        <v>91</v>
      </c>
      <c r="BR44" s="137" t="s">
        <v>5</v>
      </c>
      <c r="BS44" s="138" t="s">
        <v>21</v>
      </c>
      <c r="BT44" s="137" t="s">
        <v>7</v>
      </c>
      <c r="BU44" s="139">
        <v>141</v>
      </c>
    </row>
    <row r="45" spans="2:73" ht="10.199999999999999" customHeight="1" thickTop="1" thickBot="1" x14ac:dyDescent="0.25">
      <c r="B45" s="139"/>
      <c r="D45" s="144"/>
      <c r="E45" s="137"/>
      <c r="F45" s="138"/>
      <c r="G45" s="137"/>
      <c r="H45" s="6"/>
      <c r="I45" s="37"/>
      <c r="J45" s="49"/>
      <c r="K45" s="60"/>
      <c r="L45" s="6"/>
      <c r="M45" s="37"/>
      <c r="N45" s="65"/>
      <c r="O45" s="150"/>
      <c r="P45" s="21"/>
      <c r="Q45" s="22"/>
      <c r="R45" s="23"/>
      <c r="T45" s="152"/>
      <c r="U45" s="21"/>
      <c r="V45" s="22"/>
      <c r="W45" s="39"/>
      <c r="X45" s="68"/>
      <c r="Y45" s="37"/>
      <c r="Z45" s="6"/>
      <c r="AA45" s="6"/>
      <c r="AB45" s="6"/>
      <c r="AC45" s="37"/>
      <c r="AD45" s="37"/>
      <c r="AF45" s="144"/>
      <c r="AG45" s="137"/>
      <c r="AH45" s="138"/>
      <c r="AI45" s="137"/>
      <c r="AJ45" s="139"/>
      <c r="AK45" s="136"/>
      <c r="AM45" s="139"/>
      <c r="AO45" s="144"/>
      <c r="AP45" s="137"/>
      <c r="AQ45" s="138"/>
      <c r="AR45" s="137"/>
      <c r="AS45" s="6"/>
      <c r="AT45" s="6"/>
      <c r="AU45" s="6"/>
      <c r="AV45" s="6"/>
      <c r="AW45" s="6"/>
      <c r="AX45" s="11"/>
      <c r="AZ45" s="152"/>
      <c r="BA45" s="21"/>
      <c r="BB45" s="22"/>
      <c r="BC45" s="23"/>
      <c r="BE45" s="152"/>
      <c r="BF45" s="21"/>
      <c r="BG45" s="22"/>
      <c r="BH45" s="39"/>
      <c r="BI45" s="68"/>
      <c r="BJ45" s="37"/>
      <c r="BK45" s="6"/>
      <c r="BL45" s="6"/>
      <c r="BM45" s="6"/>
      <c r="BN45" s="37"/>
      <c r="BO45" s="37"/>
      <c r="BQ45" s="144"/>
      <c r="BR45" s="137"/>
      <c r="BS45" s="138"/>
      <c r="BT45" s="137"/>
      <c r="BU45" s="139"/>
    </row>
    <row r="46" spans="2:73" ht="10.199999999999999" customHeight="1" thickTop="1" thickBot="1" x14ac:dyDescent="0.25">
      <c r="B46" s="139">
        <v>21</v>
      </c>
      <c r="D46" s="144" t="s">
        <v>92</v>
      </c>
      <c r="E46" s="137" t="s">
        <v>5</v>
      </c>
      <c r="F46" s="138" t="s">
        <v>21</v>
      </c>
      <c r="G46" s="137" t="s">
        <v>7</v>
      </c>
      <c r="H46" s="46"/>
      <c r="I46" s="46"/>
      <c r="J46" s="60"/>
      <c r="K46" s="6"/>
      <c r="L46" s="6"/>
      <c r="M46" s="37"/>
      <c r="N46" s="66"/>
      <c r="O46" s="159" t="s">
        <v>215</v>
      </c>
      <c r="P46" s="160"/>
      <c r="Q46" s="160"/>
      <c r="R46" s="161"/>
      <c r="T46" s="162" t="s">
        <v>217</v>
      </c>
      <c r="U46" s="160"/>
      <c r="V46" s="160"/>
      <c r="W46" s="159"/>
      <c r="X46" s="69"/>
      <c r="Y46" s="37"/>
      <c r="Z46" s="6"/>
      <c r="AA46" s="6"/>
      <c r="AB46" s="6"/>
      <c r="AC46" s="46"/>
      <c r="AD46" s="46"/>
      <c r="AF46" s="144" t="s">
        <v>93</v>
      </c>
      <c r="AG46" s="137" t="s">
        <v>5</v>
      </c>
      <c r="AH46" s="138" t="s">
        <v>94</v>
      </c>
      <c r="AI46" s="137" t="s">
        <v>7</v>
      </c>
      <c r="AJ46" s="139">
        <v>62</v>
      </c>
      <c r="AL46" s="136" t="s">
        <v>228</v>
      </c>
      <c r="AM46" s="139">
        <v>102</v>
      </c>
      <c r="AO46" s="144" t="s">
        <v>95</v>
      </c>
      <c r="AP46" s="137" t="s">
        <v>5</v>
      </c>
      <c r="AQ46" s="138" t="s">
        <v>33</v>
      </c>
      <c r="AR46" s="137" t="s">
        <v>7</v>
      </c>
      <c r="AS46" s="46"/>
      <c r="AT46" s="46"/>
      <c r="AU46" s="6"/>
      <c r="AV46" s="6"/>
      <c r="AW46" s="6"/>
      <c r="AX46" s="37"/>
      <c r="AY46" s="71"/>
      <c r="AZ46" s="159" t="s">
        <v>220</v>
      </c>
      <c r="BA46" s="160"/>
      <c r="BB46" s="160"/>
      <c r="BC46" s="161"/>
      <c r="BE46" s="162" t="s">
        <v>224</v>
      </c>
      <c r="BF46" s="160"/>
      <c r="BG46" s="160"/>
      <c r="BH46" s="159"/>
      <c r="BI46" s="69"/>
      <c r="BJ46" s="37"/>
      <c r="BK46" s="6"/>
      <c r="BL46" s="6"/>
      <c r="BM46" s="6"/>
      <c r="BN46" s="46"/>
      <c r="BO46" s="46"/>
      <c r="BQ46" s="144" t="s">
        <v>96</v>
      </c>
      <c r="BR46" s="137" t="s">
        <v>5</v>
      </c>
      <c r="BS46" s="138" t="s">
        <v>21</v>
      </c>
      <c r="BT46" s="137" t="s">
        <v>7</v>
      </c>
      <c r="BU46" s="139">
        <v>142</v>
      </c>
    </row>
    <row r="47" spans="2:73" ht="10.199999999999999" customHeight="1" thickTop="1" thickBot="1" x14ac:dyDescent="0.25">
      <c r="B47" s="139"/>
      <c r="D47" s="144"/>
      <c r="E47" s="137"/>
      <c r="F47" s="138"/>
      <c r="G47" s="137"/>
      <c r="H47" s="6"/>
      <c r="I47" s="6"/>
      <c r="J47" s="6"/>
      <c r="K47" s="6"/>
      <c r="L47" s="6"/>
      <c r="M47" s="11"/>
      <c r="N47" s="63"/>
      <c r="O47" s="162"/>
      <c r="P47" s="160"/>
      <c r="Q47" s="160"/>
      <c r="R47" s="161"/>
      <c r="T47" s="162"/>
      <c r="U47" s="160"/>
      <c r="V47" s="160"/>
      <c r="W47" s="161"/>
      <c r="X47" s="41"/>
      <c r="Y47" s="12"/>
      <c r="Z47" s="6"/>
      <c r="AA47" s="6"/>
      <c r="AB47" s="57"/>
      <c r="AC47" s="37"/>
      <c r="AD47" s="37"/>
      <c r="AF47" s="144"/>
      <c r="AG47" s="137"/>
      <c r="AH47" s="138"/>
      <c r="AI47" s="137"/>
      <c r="AJ47" s="139"/>
      <c r="AL47" s="136"/>
      <c r="AM47" s="139"/>
      <c r="AO47" s="144"/>
      <c r="AP47" s="137"/>
      <c r="AQ47" s="138"/>
      <c r="AR47" s="137"/>
      <c r="AS47" s="37"/>
      <c r="AT47" s="37"/>
      <c r="AU47" s="50"/>
      <c r="AV47" s="6"/>
      <c r="AW47" s="6"/>
      <c r="AX47" s="37"/>
      <c r="AY47" s="72"/>
      <c r="AZ47" s="159"/>
      <c r="BA47" s="160"/>
      <c r="BB47" s="160"/>
      <c r="BC47" s="161"/>
      <c r="BE47" s="162"/>
      <c r="BF47" s="160"/>
      <c r="BG47" s="160"/>
      <c r="BH47" s="161"/>
      <c r="BI47" s="41"/>
      <c r="BJ47" s="12"/>
      <c r="BK47" s="6"/>
      <c r="BL47" s="6"/>
      <c r="BM47" s="57"/>
      <c r="BN47" s="37"/>
      <c r="BO47" s="37"/>
      <c r="BQ47" s="144"/>
      <c r="BR47" s="137"/>
      <c r="BS47" s="138"/>
      <c r="BT47" s="137"/>
      <c r="BU47" s="139"/>
    </row>
    <row r="48" spans="2:73" ht="10.199999999999999" customHeight="1" thickTop="1" thickBot="1" x14ac:dyDescent="0.25">
      <c r="B48" s="139">
        <v>22</v>
      </c>
      <c r="D48" s="144" t="s">
        <v>97</v>
      </c>
      <c r="E48" s="137" t="s">
        <v>5</v>
      </c>
      <c r="F48" s="138" t="s">
        <v>94</v>
      </c>
      <c r="G48" s="137" t="s">
        <v>7</v>
      </c>
      <c r="H48" s="46"/>
      <c r="I48" s="46"/>
      <c r="J48" s="6"/>
      <c r="K48" s="6"/>
      <c r="L48" s="6"/>
      <c r="M48" s="11"/>
      <c r="O48" s="153" t="s">
        <v>202</v>
      </c>
      <c r="P48" s="154"/>
      <c r="Q48" s="154"/>
      <c r="R48" s="155"/>
      <c r="T48" s="153" t="s">
        <v>212</v>
      </c>
      <c r="U48" s="154"/>
      <c r="V48" s="154"/>
      <c r="W48" s="155"/>
      <c r="Y48" s="12"/>
      <c r="Z48" s="6"/>
      <c r="AA48" s="56"/>
      <c r="AB48" s="11"/>
      <c r="AC48" s="12"/>
      <c r="AD48" s="8"/>
      <c r="AF48" s="144" t="s">
        <v>98</v>
      </c>
      <c r="AG48" s="137" t="s">
        <v>5</v>
      </c>
      <c r="AH48" s="138" t="s">
        <v>25</v>
      </c>
      <c r="AI48" s="137" t="s">
        <v>7</v>
      </c>
      <c r="AJ48" s="139">
        <v>63</v>
      </c>
      <c r="AM48" s="139">
        <v>103</v>
      </c>
      <c r="AO48" s="144" t="s">
        <v>63</v>
      </c>
      <c r="AP48" s="137" t="s">
        <v>5</v>
      </c>
      <c r="AQ48" s="138" t="s">
        <v>6</v>
      </c>
      <c r="AR48" s="137" t="s">
        <v>7</v>
      </c>
      <c r="AS48" s="46"/>
      <c r="AT48" s="11"/>
      <c r="AU48" s="12"/>
      <c r="AV48" s="60"/>
      <c r="AW48" s="6"/>
      <c r="AX48" s="37"/>
      <c r="AY48" s="65"/>
      <c r="AZ48" s="163" t="s">
        <v>221</v>
      </c>
      <c r="BA48" s="154"/>
      <c r="BB48" s="154"/>
      <c r="BC48" s="155"/>
      <c r="BE48" s="153" t="s">
        <v>223</v>
      </c>
      <c r="BF48" s="154"/>
      <c r="BG48" s="154"/>
      <c r="BH48" s="155"/>
      <c r="BJ48" s="12"/>
      <c r="BK48" s="6"/>
      <c r="BL48" s="56"/>
      <c r="BM48" s="11"/>
      <c r="BN48" s="12"/>
      <c r="BO48" s="8"/>
      <c r="BQ48" s="144" t="s">
        <v>99</v>
      </c>
      <c r="BR48" s="137" t="s">
        <v>5</v>
      </c>
      <c r="BS48" s="138" t="s">
        <v>13</v>
      </c>
      <c r="BT48" s="137" t="s">
        <v>7</v>
      </c>
      <c r="BU48" s="139">
        <v>143</v>
      </c>
    </row>
    <row r="49" spans="2:73" ht="10.199999999999999" customHeight="1" thickTop="1" thickBot="1" x14ac:dyDescent="0.25">
      <c r="B49" s="139"/>
      <c r="D49" s="144"/>
      <c r="E49" s="137"/>
      <c r="F49" s="138"/>
      <c r="G49" s="137"/>
      <c r="H49" s="37"/>
      <c r="I49" s="37"/>
      <c r="J49" s="50"/>
      <c r="K49" s="6"/>
      <c r="L49" s="6"/>
      <c r="M49" s="11"/>
      <c r="O49" s="156"/>
      <c r="P49" s="157"/>
      <c r="Q49" s="157"/>
      <c r="R49" s="158"/>
      <c r="T49" s="156"/>
      <c r="U49" s="157"/>
      <c r="V49" s="157"/>
      <c r="W49" s="158"/>
      <c r="Y49" s="12"/>
      <c r="Z49" s="6"/>
      <c r="AA49" s="56"/>
      <c r="AB49" s="37"/>
      <c r="AC49" s="13"/>
      <c r="AD49" s="9"/>
      <c r="AF49" s="144"/>
      <c r="AG49" s="137"/>
      <c r="AH49" s="138"/>
      <c r="AI49" s="137"/>
      <c r="AJ49" s="139"/>
      <c r="AM49" s="139"/>
      <c r="AO49" s="144"/>
      <c r="AP49" s="137"/>
      <c r="AQ49" s="138"/>
      <c r="AR49" s="137"/>
      <c r="AS49" s="37"/>
      <c r="AT49" s="47"/>
      <c r="AU49" s="37"/>
      <c r="AV49" s="60"/>
      <c r="AW49" s="6"/>
      <c r="AX49" s="37"/>
      <c r="AY49" s="65"/>
      <c r="AZ49" s="157"/>
      <c r="BA49" s="157"/>
      <c r="BB49" s="157"/>
      <c r="BC49" s="158"/>
      <c r="BE49" s="156"/>
      <c r="BF49" s="157"/>
      <c r="BG49" s="157"/>
      <c r="BH49" s="158"/>
      <c r="BJ49" s="12"/>
      <c r="BK49" s="6"/>
      <c r="BL49" s="56"/>
      <c r="BM49" s="37"/>
      <c r="BN49" s="13"/>
      <c r="BO49" s="9"/>
      <c r="BQ49" s="144"/>
      <c r="BR49" s="137"/>
      <c r="BS49" s="138"/>
      <c r="BT49" s="137"/>
      <c r="BU49" s="139"/>
    </row>
    <row r="50" spans="2:73" ht="10.199999999999999" customHeight="1" thickTop="1" thickBot="1" x14ac:dyDescent="0.25">
      <c r="B50" s="139">
        <v>23</v>
      </c>
      <c r="D50" s="144" t="s">
        <v>100</v>
      </c>
      <c r="E50" s="137" t="s">
        <v>5</v>
      </c>
      <c r="F50" s="138" t="s">
        <v>27</v>
      </c>
      <c r="G50" s="137" t="s">
        <v>7</v>
      </c>
      <c r="H50" s="46"/>
      <c r="I50" s="11"/>
      <c r="J50" s="12"/>
      <c r="K50" s="60"/>
      <c r="L50" s="6"/>
      <c r="M50" s="11"/>
      <c r="Q50" s="16"/>
      <c r="R50" s="17"/>
      <c r="T50" s="16"/>
      <c r="U50" s="17"/>
      <c r="Y50" s="12"/>
      <c r="Z50" s="6"/>
      <c r="AA50" s="57"/>
      <c r="AB50" s="37"/>
      <c r="AC50" s="53"/>
      <c r="AD50" s="46"/>
      <c r="AF50" s="144" t="s">
        <v>101</v>
      </c>
      <c r="AG50" s="137" t="s">
        <v>5</v>
      </c>
      <c r="AH50" s="138" t="s">
        <v>33</v>
      </c>
      <c r="AI50" s="137" t="s">
        <v>7</v>
      </c>
      <c r="AJ50" s="139">
        <v>64</v>
      </c>
      <c r="AM50" s="139">
        <v>104</v>
      </c>
      <c r="AO50" s="144" t="s">
        <v>95</v>
      </c>
      <c r="AP50" s="137" t="s">
        <v>5</v>
      </c>
      <c r="AQ50" s="138" t="s">
        <v>23</v>
      </c>
      <c r="AR50" s="137" t="s">
        <v>7</v>
      </c>
      <c r="AS50" s="10"/>
      <c r="AT50" s="6"/>
      <c r="AU50" s="37"/>
      <c r="AV50" s="50"/>
      <c r="AW50" s="6"/>
      <c r="AX50" s="37"/>
      <c r="AY50" s="64"/>
      <c r="BB50" s="16"/>
      <c r="BC50" s="17"/>
      <c r="BE50" s="16"/>
      <c r="BF50" s="17"/>
      <c r="BJ50" s="12"/>
      <c r="BK50" s="6"/>
      <c r="BL50" s="57"/>
      <c r="BM50" s="37"/>
      <c r="BN50" s="53"/>
      <c r="BO50" s="46"/>
      <c r="BQ50" s="144" t="s">
        <v>102</v>
      </c>
      <c r="BR50" s="137" t="s">
        <v>5</v>
      </c>
      <c r="BS50" s="138" t="s">
        <v>25</v>
      </c>
      <c r="BT50" s="137" t="s">
        <v>7</v>
      </c>
      <c r="BU50" s="139">
        <v>144</v>
      </c>
    </row>
    <row r="51" spans="2:73" ht="10.199999999999999" customHeight="1" thickTop="1" thickBot="1" x14ac:dyDescent="0.25">
      <c r="B51" s="139"/>
      <c r="D51" s="144"/>
      <c r="E51" s="137"/>
      <c r="F51" s="138"/>
      <c r="G51" s="137"/>
      <c r="H51" s="37"/>
      <c r="I51" s="47"/>
      <c r="J51" s="37"/>
      <c r="K51" s="60"/>
      <c r="L51" s="6"/>
      <c r="M51" s="11"/>
      <c r="Q51" s="17"/>
      <c r="R51" s="17"/>
      <c r="T51" s="17"/>
      <c r="U51" s="17"/>
      <c r="Y51" s="12"/>
      <c r="Z51" s="56"/>
      <c r="AA51" s="11"/>
      <c r="AB51" s="12"/>
      <c r="AC51" s="6"/>
      <c r="AD51" s="37"/>
      <c r="AF51" s="144"/>
      <c r="AG51" s="137"/>
      <c r="AH51" s="138"/>
      <c r="AI51" s="137"/>
      <c r="AJ51" s="139"/>
      <c r="AM51" s="139"/>
      <c r="AO51" s="144"/>
      <c r="AP51" s="137"/>
      <c r="AQ51" s="138"/>
      <c r="AR51" s="137"/>
      <c r="AS51" s="6"/>
      <c r="AT51" s="6"/>
      <c r="AU51" s="11"/>
      <c r="AV51" s="12"/>
      <c r="AW51" s="60"/>
      <c r="AX51" s="37"/>
      <c r="AY51" s="64"/>
      <c r="BB51" s="17"/>
      <c r="BC51" s="17"/>
      <c r="BE51" s="17"/>
      <c r="BF51" s="17"/>
      <c r="BJ51" s="12"/>
      <c r="BK51" s="56"/>
      <c r="BL51" s="11"/>
      <c r="BM51" s="12"/>
      <c r="BN51" s="6"/>
      <c r="BO51" s="37"/>
      <c r="BQ51" s="144"/>
      <c r="BR51" s="137"/>
      <c r="BS51" s="138"/>
      <c r="BT51" s="137"/>
      <c r="BU51" s="139"/>
    </row>
    <row r="52" spans="2:73" ht="10.199999999999999" customHeight="1" thickTop="1" thickBot="1" x14ac:dyDescent="0.25">
      <c r="B52" s="139">
        <v>24</v>
      </c>
      <c r="D52" s="144" t="s">
        <v>103</v>
      </c>
      <c r="E52" s="137" t="s">
        <v>5</v>
      </c>
      <c r="F52" s="138" t="s">
        <v>23</v>
      </c>
      <c r="G52" s="137" t="s">
        <v>7</v>
      </c>
      <c r="H52" s="10"/>
      <c r="I52" s="6"/>
      <c r="J52" s="37"/>
      <c r="K52" s="50"/>
      <c r="L52" s="6"/>
      <c r="M52" s="11"/>
      <c r="O52" s="151">
        <v>8</v>
      </c>
      <c r="P52" s="18"/>
      <c r="Q52" s="19"/>
      <c r="R52" s="20"/>
      <c r="T52" s="151">
        <v>5</v>
      </c>
      <c r="U52" s="18"/>
      <c r="V52" s="19"/>
      <c r="W52" s="20"/>
      <c r="Y52" s="12"/>
      <c r="Z52" s="56"/>
      <c r="AA52" s="11"/>
      <c r="AB52" s="12"/>
      <c r="AC52" s="8"/>
      <c r="AD52" s="8"/>
      <c r="AF52" s="144" t="s">
        <v>104</v>
      </c>
      <c r="AG52" s="137" t="s">
        <v>5</v>
      </c>
      <c r="AH52" s="138" t="s">
        <v>15</v>
      </c>
      <c r="AI52" s="137" t="s">
        <v>7</v>
      </c>
      <c r="AJ52" s="139">
        <v>65</v>
      </c>
      <c r="AM52" s="139">
        <v>105</v>
      </c>
      <c r="AO52" s="144" t="s">
        <v>105</v>
      </c>
      <c r="AP52" s="137" t="s">
        <v>5</v>
      </c>
      <c r="AQ52" s="138" t="s">
        <v>27</v>
      </c>
      <c r="AR52" s="137" t="s">
        <v>7</v>
      </c>
      <c r="AS52" s="46"/>
      <c r="AT52" s="46"/>
      <c r="AU52" s="11"/>
      <c r="AV52" s="12"/>
      <c r="AW52" s="60"/>
      <c r="AX52" s="37"/>
      <c r="AY52" s="65"/>
      <c r="AZ52" s="149">
        <v>6</v>
      </c>
      <c r="BA52" s="18"/>
      <c r="BB52" s="19"/>
      <c r="BC52" s="20"/>
      <c r="BE52" s="151">
        <v>7</v>
      </c>
      <c r="BF52" s="18"/>
      <c r="BG52" s="19"/>
      <c r="BH52" s="20"/>
      <c r="BJ52" s="12"/>
      <c r="BK52" s="56"/>
      <c r="BL52" s="11"/>
      <c r="BM52" s="12"/>
      <c r="BN52" s="8"/>
      <c r="BO52" s="8"/>
      <c r="BQ52" s="144" t="s">
        <v>106</v>
      </c>
      <c r="BR52" s="137" t="s">
        <v>5</v>
      </c>
      <c r="BS52" s="138" t="s">
        <v>29</v>
      </c>
      <c r="BT52" s="137" t="s">
        <v>7</v>
      </c>
      <c r="BU52" s="139">
        <v>145</v>
      </c>
    </row>
    <row r="53" spans="2:73" ht="10.199999999999999" customHeight="1" thickTop="1" thickBot="1" x14ac:dyDescent="0.25">
      <c r="B53" s="139"/>
      <c r="D53" s="144"/>
      <c r="E53" s="137"/>
      <c r="F53" s="138"/>
      <c r="G53" s="137"/>
      <c r="H53" s="6"/>
      <c r="I53" s="6"/>
      <c r="J53" s="11"/>
      <c r="K53" s="12"/>
      <c r="L53" s="60"/>
      <c r="M53" s="11"/>
      <c r="O53" s="152"/>
      <c r="P53" s="21"/>
      <c r="Q53" s="22"/>
      <c r="R53" s="23"/>
      <c r="T53" s="152"/>
      <c r="U53" s="21"/>
      <c r="V53" s="22"/>
      <c r="W53" s="23"/>
      <c r="Y53" s="12"/>
      <c r="Z53" s="56"/>
      <c r="AA53" s="37"/>
      <c r="AB53" s="13"/>
      <c r="AC53" s="9"/>
      <c r="AD53" s="9"/>
      <c r="AF53" s="144"/>
      <c r="AG53" s="137"/>
      <c r="AH53" s="138"/>
      <c r="AI53" s="137"/>
      <c r="AJ53" s="139"/>
      <c r="AM53" s="139"/>
      <c r="AO53" s="144"/>
      <c r="AP53" s="137"/>
      <c r="AQ53" s="138"/>
      <c r="AR53" s="137"/>
      <c r="AS53" s="37"/>
      <c r="AT53" s="37"/>
      <c r="AU53" s="47"/>
      <c r="AV53" s="37"/>
      <c r="AW53" s="60"/>
      <c r="AX53" s="37"/>
      <c r="AY53" s="65"/>
      <c r="AZ53" s="150"/>
      <c r="BA53" s="21"/>
      <c r="BB53" s="22"/>
      <c r="BC53" s="23"/>
      <c r="BE53" s="152"/>
      <c r="BF53" s="21"/>
      <c r="BG53" s="22"/>
      <c r="BH53" s="23"/>
      <c r="BJ53" s="12"/>
      <c r="BK53" s="56"/>
      <c r="BL53" s="37"/>
      <c r="BM53" s="13"/>
      <c r="BN53" s="9"/>
      <c r="BO53" s="9"/>
      <c r="BQ53" s="144"/>
      <c r="BR53" s="137"/>
      <c r="BS53" s="138"/>
      <c r="BT53" s="137"/>
      <c r="BU53" s="139"/>
    </row>
    <row r="54" spans="2:73" ht="10.199999999999999" customHeight="1" thickTop="1" thickBot="1" x14ac:dyDescent="0.25">
      <c r="B54" s="139">
        <v>25</v>
      </c>
      <c r="D54" s="144" t="s">
        <v>107</v>
      </c>
      <c r="E54" s="137" t="s">
        <v>5</v>
      </c>
      <c r="F54" s="138" t="s">
        <v>33</v>
      </c>
      <c r="G54" s="137" t="s">
        <v>7</v>
      </c>
      <c r="H54" s="6"/>
      <c r="I54" s="6"/>
      <c r="J54" s="11"/>
      <c r="K54" s="12"/>
      <c r="L54" s="60"/>
      <c r="M54" s="11"/>
      <c r="O54" s="162" t="s">
        <v>216</v>
      </c>
      <c r="P54" s="160"/>
      <c r="Q54" s="160"/>
      <c r="R54" s="161"/>
      <c r="T54" s="162" t="s">
        <v>218</v>
      </c>
      <c r="U54" s="160"/>
      <c r="V54" s="160"/>
      <c r="W54" s="161"/>
      <c r="Y54" s="12"/>
      <c r="Z54" s="56"/>
      <c r="AA54" s="37"/>
      <c r="AB54" s="53"/>
      <c r="AC54" s="46"/>
      <c r="AD54" s="46"/>
      <c r="AF54" s="144" t="s">
        <v>72</v>
      </c>
      <c r="AG54" s="137" t="s">
        <v>5</v>
      </c>
      <c r="AH54" s="138" t="s">
        <v>18</v>
      </c>
      <c r="AI54" s="137" t="s">
        <v>7</v>
      </c>
      <c r="AJ54" s="139">
        <v>66</v>
      </c>
      <c r="AM54" s="139">
        <v>106</v>
      </c>
      <c r="AO54" s="144" t="s">
        <v>108</v>
      </c>
      <c r="AP54" s="137" t="s">
        <v>5</v>
      </c>
      <c r="AQ54" s="138" t="s">
        <v>18</v>
      </c>
      <c r="AR54" s="137" t="s">
        <v>7</v>
      </c>
      <c r="AS54" s="45"/>
      <c r="AT54" s="62"/>
      <c r="AU54" s="37"/>
      <c r="AV54" s="37"/>
      <c r="AW54" s="60"/>
      <c r="AX54" s="37"/>
      <c r="AY54" s="65"/>
      <c r="AZ54" s="159" t="s">
        <v>222</v>
      </c>
      <c r="BA54" s="160"/>
      <c r="BB54" s="160"/>
      <c r="BC54" s="161"/>
      <c r="BE54" s="162" t="s">
        <v>226</v>
      </c>
      <c r="BF54" s="160"/>
      <c r="BG54" s="160"/>
      <c r="BH54" s="161"/>
      <c r="BJ54" s="12"/>
      <c r="BK54" s="56"/>
      <c r="BL54" s="37"/>
      <c r="BM54" s="53"/>
      <c r="BN54" s="46"/>
      <c r="BO54" s="46"/>
      <c r="BQ54" s="144" t="s">
        <v>109</v>
      </c>
      <c r="BR54" s="137" t="s">
        <v>5</v>
      </c>
      <c r="BS54" s="138" t="s">
        <v>27</v>
      </c>
      <c r="BT54" s="137" t="s">
        <v>7</v>
      </c>
      <c r="BU54" s="139">
        <v>146</v>
      </c>
    </row>
    <row r="55" spans="2:73" ht="10.199999999999999" customHeight="1" thickTop="1" thickBot="1" x14ac:dyDescent="0.25">
      <c r="B55" s="139"/>
      <c r="D55" s="144"/>
      <c r="E55" s="137"/>
      <c r="F55" s="138"/>
      <c r="G55" s="137"/>
      <c r="H55" s="9"/>
      <c r="I55" s="9"/>
      <c r="J55" s="13"/>
      <c r="K55" s="37"/>
      <c r="L55" s="60"/>
      <c r="M55" s="11"/>
      <c r="O55" s="162"/>
      <c r="P55" s="160"/>
      <c r="Q55" s="160"/>
      <c r="R55" s="161"/>
      <c r="T55" s="162"/>
      <c r="U55" s="160"/>
      <c r="V55" s="160"/>
      <c r="W55" s="161"/>
      <c r="Y55" s="12"/>
      <c r="Z55" s="57"/>
      <c r="AA55" s="37"/>
      <c r="AB55" s="6"/>
      <c r="AC55" s="37"/>
      <c r="AD55" s="37"/>
      <c r="AF55" s="144"/>
      <c r="AG55" s="137"/>
      <c r="AH55" s="138"/>
      <c r="AI55" s="137"/>
      <c r="AJ55" s="139"/>
      <c r="AM55" s="139"/>
      <c r="AO55" s="144"/>
      <c r="AP55" s="137"/>
      <c r="AQ55" s="138"/>
      <c r="AR55" s="137"/>
      <c r="AS55" s="6"/>
      <c r="AT55" s="6"/>
      <c r="AU55" s="6"/>
      <c r="AV55" s="37"/>
      <c r="AW55" s="50"/>
      <c r="AX55" s="37"/>
      <c r="AY55" s="65"/>
      <c r="AZ55" s="159"/>
      <c r="BA55" s="160"/>
      <c r="BB55" s="160"/>
      <c r="BC55" s="161"/>
      <c r="BE55" s="162"/>
      <c r="BF55" s="160"/>
      <c r="BG55" s="160"/>
      <c r="BH55" s="161"/>
      <c r="BJ55" s="12"/>
      <c r="BK55" s="57"/>
      <c r="BL55" s="37"/>
      <c r="BM55" s="6"/>
      <c r="BN55" s="37"/>
      <c r="BO55" s="37"/>
      <c r="BQ55" s="144"/>
      <c r="BR55" s="137"/>
      <c r="BS55" s="138"/>
      <c r="BT55" s="137"/>
      <c r="BU55" s="139"/>
    </row>
    <row r="56" spans="2:73" ht="10.199999999999999" customHeight="1" thickTop="1" thickBot="1" x14ac:dyDescent="0.25">
      <c r="B56" s="139">
        <v>26</v>
      </c>
      <c r="D56" s="144" t="s">
        <v>110</v>
      </c>
      <c r="E56" s="137" t="s">
        <v>5</v>
      </c>
      <c r="F56" s="138" t="s">
        <v>25</v>
      </c>
      <c r="G56" s="137" t="s">
        <v>7</v>
      </c>
      <c r="H56" s="46"/>
      <c r="I56" s="46"/>
      <c r="J56" s="58"/>
      <c r="K56" s="37"/>
      <c r="L56" s="60"/>
      <c r="M56" s="11"/>
      <c r="O56" s="153" t="s">
        <v>205</v>
      </c>
      <c r="P56" s="154"/>
      <c r="Q56" s="154"/>
      <c r="R56" s="155"/>
      <c r="T56" s="164" t="s">
        <v>219</v>
      </c>
      <c r="U56" s="165"/>
      <c r="V56" s="165"/>
      <c r="W56" s="166"/>
      <c r="Y56" s="55"/>
      <c r="Z56" s="11"/>
      <c r="AA56" s="12"/>
      <c r="AB56" s="6"/>
      <c r="AC56" s="46"/>
      <c r="AD56" s="46"/>
      <c r="AF56" s="144" t="s">
        <v>111</v>
      </c>
      <c r="AG56" s="137" t="s">
        <v>5</v>
      </c>
      <c r="AH56" s="138" t="s">
        <v>6</v>
      </c>
      <c r="AI56" s="137" t="s">
        <v>7</v>
      </c>
      <c r="AJ56" s="139">
        <v>67</v>
      </c>
      <c r="AM56" s="139">
        <v>107</v>
      </c>
      <c r="AO56" s="144" t="s">
        <v>112</v>
      </c>
      <c r="AP56" s="137" t="s">
        <v>5</v>
      </c>
      <c r="AQ56" s="138" t="s">
        <v>15</v>
      </c>
      <c r="AR56" s="137" t="s">
        <v>7</v>
      </c>
      <c r="AS56" s="6"/>
      <c r="AT56" s="6"/>
      <c r="AU56" s="6"/>
      <c r="AV56" s="11"/>
      <c r="AW56" s="12"/>
      <c r="AX56" s="60"/>
      <c r="AY56" s="65"/>
      <c r="AZ56" s="163" t="s">
        <v>223</v>
      </c>
      <c r="BA56" s="154"/>
      <c r="BB56" s="154"/>
      <c r="BC56" s="155"/>
      <c r="BE56" s="153" t="s">
        <v>225</v>
      </c>
      <c r="BF56" s="154"/>
      <c r="BG56" s="154"/>
      <c r="BH56" s="155"/>
      <c r="BJ56" s="55"/>
      <c r="BK56" s="70"/>
      <c r="BL56" s="37"/>
      <c r="BM56" s="6"/>
      <c r="BN56" s="8"/>
      <c r="BO56" s="8"/>
      <c r="BQ56" s="144" t="s">
        <v>113</v>
      </c>
      <c r="BR56" s="137" t="s">
        <v>5</v>
      </c>
      <c r="BS56" s="138" t="s">
        <v>23</v>
      </c>
      <c r="BT56" s="137" t="s">
        <v>7</v>
      </c>
      <c r="BU56" s="139">
        <v>147</v>
      </c>
    </row>
    <row r="57" spans="2:73" ht="10.199999999999999" customHeight="1" thickTop="1" thickBot="1" x14ac:dyDescent="0.25">
      <c r="B57" s="139"/>
      <c r="D57" s="144"/>
      <c r="E57" s="137"/>
      <c r="F57" s="138"/>
      <c r="G57" s="137"/>
      <c r="H57" s="6"/>
      <c r="I57" s="6"/>
      <c r="J57" s="6"/>
      <c r="K57" s="37"/>
      <c r="L57" s="50"/>
      <c r="M57" s="11"/>
      <c r="O57" s="156"/>
      <c r="P57" s="157"/>
      <c r="Q57" s="157"/>
      <c r="R57" s="158"/>
      <c r="T57" s="167"/>
      <c r="U57" s="168"/>
      <c r="V57" s="168"/>
      <c r="W57" s="169"/>
      <c r="Y57" s="55"/>
      <c r="Z57" s="11"/>
      <c r="AA57" s="12"/>
      <c r="AB57" s="57"/>
      <c r="AC57" s="37"/>
      <c r="AD57" s="37"/>
      <c r="AF57" s="144"/>
      <c r="AG57" s="137"/>
      <c r="AH57" s="138"/>
      <c r="AI57" s="137"/>
      <c r="AJ57" s="139"/>
      <c r="AM57" s="139"/>
      <c r="AO57" s="144"/>
      <c r="AP57" s="137"/>
      <c r="AQ57" s="138"/>
      <c r="AR57" s="137"/>
      <c r="AS57" s="9"/>
      <c r="AT57" s="9"/>
      <c r="AU57" s="12"/>
      <c r="AV57" s="11"/>
      <c r="AW57" s="12"/>
      <c r="AX57" s="60"/>
      <c r="AY57" s="65"/>
      <c r="AZ57" s="157"/>
      <c r="BA57" s="157"/>
      <c r="BB57" s="157"/>
      <c r="BC57" s="158"/>
      <c r="BE57" s="156"/>
      <c r="BF57" s="157"/>
      <c r="BG57" s="157"/>
      <c r="BH57" s="158"/>
      <c r="BJ57" s="55"/>
      <c r="BK57" s="70"/>
      <c r="BL57" s="37"/>
      <c r="BM57" s="11"/>
      <c r="BN57" s="9"/>
      <c r="BO57" s="9"/>
      <c r="BQ57" s="144"/>
      <c r="BR57" s="137"/>
      <c r="BS57" s="138"/>
      <c r="BT57" s="137"/>
      <c r="BU57" s="139"/>
    </row>
    <row r="58" spans="2:73" ht="10.199999999999999" customHeight="1" thickTop="1" thickBot="1" x14ac:dyDescent="0.25">
      <c r="B58" s="139">
        <v>27</v>
      </c>
      <c r="D58" s="144" t="s">
        <v>67</v>
      </c>
      <c r="E58" s="137" t="s">
        <v>5</v>
      </c>
      <c r="F58" s="138" t="s">
        <v>41</v>
      </c>
      <c r="G58" s="137" t="s">
        <v>7</v>
      </c>
      <c r="H58" s="6"/>
      <c r="I58" s="6"/>
      <c r="J58" s="6"/>
      <c r="K58" s="11"/>
      <c r="L58" s="13"/>
      <c r="M58" s="13"/>
      <c r="Y58" s="55"/>
      <c r="Z58" s="37"/>
      <c r="AA58" s="55"/>
      <c r="AB58" s="11"/>
      <c r="AC58" s="14"/>
      <c r="AD58" s="8"/>
      <c r="AF58" s="144" t="s">
        <v>114</v>
      </c>
      <c r="AG58" s="137" t="s">
        <v>5</v>
      </c>
      <c r="AH58" s="138" t="s">
        <v>13</v>
      </c>
      <c r="AI58" s="137" t="s">
        <v>7</v>
      </c>
      <c r="AJ58" s="139">
        <v>68</v>
      </c>
      <c r="AM58" s="139">
        <v>108</v>
      </c>
      <c r="AO58" s="144" t="s">
        <v>30</v>
      </c>
      <c r="AP58" s="137" t="s">
        <v>5</v>
      </c>
      <c r="AQ58" s="138" t="s">
        <v>25</v>
      </c>
      <c r="AR58" s="137" t="s">
        <v>7</v>
      </c>
      <c r="AS58" s="46"/>
      <c r="AT58" s="46"/>
      <c r="AU58" s="52"/>
      <c r="AV58" s="11"/>
      <c r="AW58" s="12"/>
      <c r="AX58" s="60"/>
      <c r="AY58" s="64"/>
      <c r="BJ58" s="55"/>
      <c r="BK58" s="70"/>
      <c r="BL58" s="37"/>
      <c r="BM58" s="54"/>
      <c r="BN58" s="46"/>
      <c r="BO58" s="46"/>
      <c r="BQ58" s="144" t="s">
        <v>115</v>
      </c>
      <c r="BR58" s="137" t="s">
        <v>5</v>
      </c>
      <c r="BS58" s="138" t="s">
        <v>41</v>
      </c>
      <c r="BT58" s="137" t="s">
        <v>7</v>
      </c>
      <c r="BU58" s="139">
        <v>148</v>
      </c>
    </row>
    <row r="59" spans="2:73" ht="10.199999999999999" customHeight="1" thickTop="1" thickBot="1" x14ac:dyDescent="0.25">
      <c r="B59" s="139"/>
      <c r="D59" s="144"/>
      <c r="E59" s="137"/>
      <c r="F59" s="138"/>
      <c r="G59" s="137"/>
      <c r="H59" s="9"/>
      <c r="I59" s="9"/>
      <c r="J59" s="12"/>
      <c r="K59" s="11"/>
      <c r="L59" s="13"/>
      <c r="M59" s="13"/>
      <c r="Y59" s="55"/>
      <c r="Z59" s="37"/>
      <c r="AA59" s="55"/>
      <c r="AB59" s="37"/>
      <c r="AC59" s="9"/>
      <c r="AD59" s="9"/>
      <c r="AF59" s="144"/>
      <c r="AG59" s="137"/>
      <c r="AH59" s="138"/>
      <c r="AI59" s="137"/>
      <c r="AJ59" s="139"/>
      <c r="AM59" s="139"/>
      <c r="AO59" s="144"/>
      <c r="AP59" s="137"/>
      <c r="AQ59" s="138"/>
      <c r="AR59" s="137"/>
      <c r="AS59" s="6"/>
      <c r="AT59" s="6"/>
      <c r="AU59" s="11"/>
      <c r="AV59" s="13"/>
      <c r="AW59" s="12"/>
      <c r="AX59" s="60"/>
      <c r="AY59" s="64"/>
      <c r="BJ59" s="55"/>
      <c r="BK59" s="70"/>
      <c r="BL59" s="11"/>
      <c r="BM59" s="12"/>
      <c r="BN59" s="37"/>
      <c r="BO59" s="37"/>
      <c r="BQ59" s="144"/>
      <c r="BR59" s="137"/>
      <c r="BS59" s="138"/>
      <c r="BT59" s="137"/>
      <c r="BU59" s="139"/>
    </row>
    <row r="60" spans="2:73" ht="10.199999999999999" customHeight="1" thickTop="1" thickBot="1" x14ac:dyDescent="0.25">
      <c r="B60" s="139">
        <v>28</v>
      </c>
      <c r="D60" s="144" t="s">
        <v>116</v>
      </c>
      <c r="E60" s="137" t="s">
        <v>5</v>
      </c>
      <c r="F60" s="138" t="s">
        <v>21</v>
      </c>
      <c r="G60" s="137" t="s">
        <v>7</v>
      </c>
      <c r="H60" s="46"/>
      <c r="I60" s="46"/>
      <c r="J60" s="52"/>
      <c r="K60" s="11"/>
      <c r="L60" s="13"/>
      <c r="M60" s="13"/>
      <c r="Y60" s="55"/>
      <c r="Z60" s="37"/>
      <c r="AA60" s="48"/>
      <c r="AB60" s="37"/>
      <c r="AC60" s="6"/>
      <c r="AD60" s="46"/>
      <c r="AF60" s="144" t="s">
        <v>117</v>
      </c>
      <c r="AG60" s="137" t="s">
        <v>5</v>
      </c>
      <c r="AH60" s="138" t="s">
        <v>23</v>
      </c>
      <c r="AI60" s="137" t="s">
        <v>7</v>
      </c>
      <c r="AJ60" s="139">
        <v>69</v>
      </c>
      <c r="AM60" s="139">
        <v>109</v>
      </c>
      <c r="AO60" s="144" t="s">
        <v>78</v>
      </c>
      <c r="AP60" s="137" t="s">
        <v>5</v>
      </c>
      <c r="AQ60" s="138" t="s">
        <v>13</v>
      </c>
      <c r="AR60" s="137" t="s">
        <v>7</v>
      </c>
      <c r="AS60" s="46"/>
      <c r="AT60" s="6"/>
      <c r="AU60" s="37"/>
      <c r="AV60" s="13"/>
      <c r="AW60" s="37"/>
      <c r="AX60" s="60"/>
      <c r="AY60" s="64"/>
      <c r="BJ60" s="55"/>
      <c r="BK60" s="70"/>
      <c r="BL60" s="51"/>
      <c r="BM60" s="37"/>
      <c r="BN60" s="6"/>
      <c r="BO60" s="46"/>
      <c r="BQ60" s="144" t="s">
        <v>118</v>
      </c>
      <c r="BR60" s="137" t="s">
        <v>5</v>
      </c>
      <c r="BS60" s="138" t="s">
        <v>15</v>
      </c>
      <c r="BT60" s="137" t="s">
        <v>7</v>
      </c>
      <c r="BU60" s="139">
        <v>149</v>
      </c>
    </row>
    <row r="61" spans="2:73" ht="10.199999999999999" customHeight="1" thickTop="1" thickBot="1" x14ac:dyDescent="0.25">
      <c r="B61" s="139"/>
      <c r="D61" s="144"/>
      <c r="E61" s="137"/>
      <c r="F61" s="138"/>
      <c r="G61" s="137"/>
      <c r="H61" s="6"/>
      <c r="I61" s="6"/>
      <c r="J61" s="11"/>
      <c r="K61" s="13"/>
      <c r="L61" s="13"/>
      <c r="M61" s="13"/>
      <c r="Y61" s="55"/>
      <c r="Z61" s="37"/>
      <c r="AA61" s="11"/>
      <c r="AB61" s="12"/>
      <c r="AC61" s="57"/>
      <c r="AD61" s="37"/>
      <c r="AF61" s="144"/>
      <c r="AG61" s="137"/>
      <c r="AH61" s="138"/>
      <c r="AI61" s="137"/>
      <c r="AJ61" s="139"/>
      <c r="AM61" s="139"/>
      <c r="AO61" s="144"/>
      <c r="AP61" s="137"/>
      <c r="AQ61" s="138"/>
      <c r="AR61" s="137"/>
      <c r="AS61" s="37"/>
      <c r="AT61" s="50"/>
      <c r="AU61" s="37"/>
      <c r="AV61" s="58"/>
      <c r="AW61" s="37"/>
      <c r="AX61" s="60"/>
      <c r="AY61" s="64"/>
      <c r="BJ61" s="55"/>
      <c r="BK61" s="37"/>
      <c r="BL61" s="56"/>
      <c r="BM61" s="37"/>
      <c r="BN61" s="57"/>
      <c r="BO61" s="37"/>
      <c r="BQ61" s="144"/>
      <c r="BR61" s="137"/>
      <c r="BS61" s="138"/>
      <c r="BT61" s="137"/>
      <c r="BU61" s="139"/>
    </row>
    <row r="62" spans="2:73" ht="10.199999999999999" customHeight="1" thickTop="1" thickBot="1" x14ac:dyDescent="0.25">
      <c r="B62" s="139">
        <v>29</v>
      </c>
      <c r="D62" s="144" t="s">
        <v>119</v>
      </c>
      <c r="E62" s="137" t="s">
        <v>5</v>
      </c>
      <c r="F62" s="138" t="s">
        <v>29</v>
      </c>
      <c r="G62" s="137" t="s">
        <v>7</v>
      </c>
      <c r="H62" s="6"/>
      <c r="I62" s="6"/>
      <c r="J62" s="37"/>
      <c r="K62" s="13"/>
      <c r="L62" s="11"/>
      <c r="M62" s="13"/>
      <c r="Y62" s="55"/>
      <c r="Z62" s="37"/>
      <c r="AA62" s="6"/>
      <c r="AB62" s="55"/>
      <c r="AC62" s="11"/>
      <c r="AD62" s="14"/>
      <c r="AF62" s="144" t="s">
        <v>120</v>
      </c>
      <c r="AG62" s="137" t="s">
        <v>5</v>
      </c>
      <c r="AH62" s="138" t="s">
        <v>27</v>
      </c>
      <c r="AI62" s="137" t="s">
        <v>7</v>
      </c>
      <c r="AJ62" s="139">
        <v>70</v>
      </c>
      <c r="AM62" s="139">
        <v>110</v>
      </c>
      <c r="AO62" s="144" t="s">
        <v>121</v>
      </c>
      <c r="AP62" s="137" t="s">
        <v>5</v>
      </c>
      <c r="AQ62" s="138" t="s">
        <v>29</v>
      </c>
      <c r="AR62" s="137" t="s">
        <v>7</v>
      </c>
      <c r="AS62" s="10"/>
      <c r="AT62" s="13"/>
      <c r="AU62" s="12"/>
      <c r="AV62" s="60"/>
      <c r="AW62" s="37"/>
      <c r="AX62" s="60"/>
      <c r="AY62" s="64"/>
      <c r="BJ62" s="55"/>
      <c r="BK62" s="37"/>
      <c r="BL62" s="56"/>
      <c r="BM62" s="11"/>
      <c r="BN62" s="13"/>
      <c r="BO62" s="14"/>
      <c r="BQ62" s="144" t="s">
        <v>122</v>
      </c>
      <c r="BR62" s="137" t="s">
        <v>5</v>
      </c>
      <c r="BS62" s="138" t="s">
        <v>38</v>
      </c>
      <c r="BT62" s="137" t="s">
        <v>7</v>
      </c>
      <c r="BU62" s="139">
        <v>150</v>
      </c>
    </row>
    <row r="63" spans="2:73" ht="10.199999999999999" customHeight="1" thickTop="1" thickBot="1" x14ac:dyDescent="0.25">
      <c r="B63" s="139"/>
      <c r="D63" s="144"/>
      <c r="E63" s="137"/>
      <c r="F63" s="138"/>
      <c r="G63" s="137"/>
      <c r="H63" s="9"/>
      <c r="I63" s="12"/>
      <c r="J63" s="37"/>
      <c r="K63" s="58"/>
      <c r="L63" s="11"/>
      <c r="M63" s="13"/>
      <c r="Y63" s="55"/>
      <c r="Z63" s="37"/>
      <c r="AA63" s="6"/>
      <c r="AB63" s="48"/>
      <c r="AC63" s="37"/>
      <c r="AD63" s="9"/>
      <c r="AF63" s="144"/>
      <c r="AG63" s="137"/>
      <c r="AH63" s="138"/>
      <c r="AI63" s="137"/>
      <c r="AJ63" s="139"/>
      <c r="AM63" s="139"/>
      <c r="AO63" s="144"/>
      <c r="AP63" s="137"/>
      <c r="AQ63" s="138"/>
      <c r="AR63" s="137"/>
      <c r="AS63" s="6"/>
      <c r="AT63" s="37"/>
      <c r="AU63" s="49"/>
      <c r="AV63" s="60"/>
      <c r="AW63" s="37"/>
      <c r="AX63" s="60"/>
      <c r="AY63" s="64"/>
      <c r="BJ63" s="55"/>
      <c r="BK63" s="37"/>
      <c r="BL63" s="56"/>
      <c r="BM63" s="51"/>
      <c r="BN63" s="37"/>
      <c r="BO63" s="9"/>
      <c r="BQ63" s="144"/>
      <c r="BR63" s="137"/>
      <c r="BS63" s="138"/>
      <c r="BT63" s="137"/>
      <c r="BU63" s="139"/>
    </row>
    <row r="64" spans="2:73" ht="10.199999999999999" customHeight="1" thickTop="1" thickBot="1" x14ac:dyDescent="0.25">
      <c r="B64" s="139">
        <v>30</v>
      </c>
      <c r="D64" s="144" t="s">
        <v>19</v>
      </c>
      <c r="E64" s="137" t="s">
        <v>5</v>
      </c>
      <c r="F64" s="138" t="s">
        <v>15</v>
      </c>
      <c r="G64" s="137" t="s">
        <v>7</v>
      </c>
      <c r="H64" s="46"/>
      <c r="I64" s="52"/>
      <c r="J64" s="37"/>
      <c r="K64" s="60"/>
      <c r="L64" s="11"/>
      <c r="M64" s="13"/>
      <c r="Y64" s="55"/>
      <c r="Z64" s="37"/>
      <c r="AA64" s="6"/>
      <c r="AB64" s="11"/>
      <c r="AC64" s="14"/>
      <c r="AD64" s="8"/>
      <c r="AF64" s="144" t="s">
        <v>123</v>
      </c>
      <c r="AG64" s="137" t="s">
        <v>5</v>
      </c>
      <c r="AH64" s="138" t="s">
        <v>29</v>
      </c>
      <c r="AI64" s="137" t="s">
        <v>7</v>
      </c>
      <c r="AJ64" s="139">
        <v>71</v>
      </c>
      <c r="AM64" s="139">
        <v>111</v>
      </c>
      <c r="AO64" s="144" t="s">
        <v>124</v>
      </c>
      <c r="AP64" s="137" t="s">
        <v>5</v>
      </c>
      <c r="AQ64" s="138" t="s">
        <v>21</v>
      </c>
      <c r="AR64" s="137" t="s">
        <v>7</v>
      </c>
      <c r="AS64" s="46"/>
      <c r="AT64" s="46"/>
      <c r="AU64" s="60"/>
      <c r="AV64" s="6"/>
      <c r="AW64" s="37"/>
      <c r="AX64" s="60"/>
      <c r="AY64" s="64"/>
      <c r="BJ64" s="55"/>
      <c r="BK64" s="37"/>
      <c r="BL64" s="6"/>
      <c r="BM64" s="56"/>
      <c r="BN64" s="46"/>
      <c r="BO64" s="46"/>
      <c r="BQ64" s="144" t="s">
        <v>125</v>
      </c>
      <c r="BR64" s="137" t="s">
        <v>5</v>
      </c>
      <c r="BS64" s="138" t="s">
        <v>94</v>
      </c>
      <c r="BT64" s="137" t="s">
        <v>7</v>
      </c>
      <c r="BU64" s="139">
        <v>151</v>
      </c>
    </row>
    <row r="65" spans="2:73" ht="10.199999999999999" customHeight="1" thickTop="1" thickBot="1" x14ac:dyDescent="0.25">
      <c r="B65" s="139"/>
      <c r="D65" s="144"/>
      <c r="E65" s="137"/>
      <c r="F65" s="138"/>
      <c r="G65" s="137"/>
      <c r="H65" s="6"/>
      <c r="I65" s="37"/>
      <c r="J65" s="49"/>
      <c r="K65" s="60"/>
      <c r="L65" s="11"/>
      <c r="M65" s="13"/>
      <c r="Y65" s="48"/>
      <c r="Z65" s="37"/>
      <c r="AA65" s="6"/>
      <c r="AB65" s="6"/>
      <c r="AC65" s="9"/>
      <c r="AD65" s="9"/>
      <c r="AF65" s="144"/>
      <c r="AG65" s="137"/>
      <c r="AH65" s="138"/>
      <c r="AI65" s="137"/>
      <c r="AJ65" s="139"/>
      <c r="AM65" s="139"/>
      <c r="AO65" s="144"/>
      <c r="AP65" s="137"/>
      <c r="AQ65" s="138"/>
      <c r="AR65" s="137"/>
      <c r="AS65" s="6"/>
      <c r="AT65" s="6"/>
      <c r="AU65" s="6"/>
      <c r="AV65" s="6"/>
      <c r="AW65" s="37"/>
      <c r="AX65" s="50"/>
      <c r="AY65" s="64"/>
      <c r="BJ65" s="48"/>
      <c r="BK65" s="37"/>
      <c r="BL65" s="6"/>
      <c r="BM65" s="6"/>
      <c r="BN65" s="37"/>
      <c r="BO65" s="37"/>
      <c r="BQ65" s="144"/>
      <c r="BR65" s="137"/>
      <c r="BS65" s="138"/>
      <c r="BT65" s="137"/>
      <c r="BU65" s="139"/>
    </row>
    <row r="66" spans="2:73" ht="10.199999999999999" customHeight="1" thickTop="1" thickBot="1" x14ac:dyDescent="0.25">
      <c r="B66" s="139">
        <v>31</v>
      </c>
      <c r="D66" s="144" t="s">
        <v>126</v>
      </c>
      <c r="E66" s="137" t="s">
        <v>5</v>
      </c>
      <c r="F66" s="138" t="s">
        <v>6</v>
      </c>
      <c r="G66" s="137" t="s">
        <v>7</v>
      </c>
      <c r="H66" s="46"/>
      <c r="I66" s="46"/>
      <c r="J66" s="60"/>
      <c r="K66" s="6"/>
      <c r="L66" s="11"/>
      <c r="M66" s="13"/>
      <c r="Y66" s="11"/>
      <c r="Z66" s="12"/>
      <c r="AA66" s="6"/>
      <c r="AB66" s="6"/>
      <c r="AC66" s="46"/>
      <c r="AD66" s="46"/>
      <c r="AF66" s="144" t="s">
        <v>127</v>
      </c>
      <c r="AG66" s="137" t="s">
        <v>5</v>
      </c>
      <c r="AH66" s="138" t="s">
        <v>21</v>
      </c>
      <c r="AI66" s="137" t="s">
        <v>7</v>
      </c>
      <c r="AJ66" s="139">
        <v>72</v>
      </c>
      <c r="AM66" s="139">
        <v>112</v>
      </c>
      <c r="AO66" s="144" t="s">
        <v>128</v>
      </c>
      <c r="AP66" s="137" t="s">
        <v>5</v>
      </c>
      <c r="AQ66" s="138" t="s">
        <v>38</v>
      </c>
      <c r="AR66" s="137" t="s">
        <v>7</v>
      </c>
      <c r="AS66" s="46"/>
      <c r="AT66" s="46"/>
      <c r="AU66" s="6"/>
      <c r="AV66" s="6"/>
      <c r="AW66" s="11"/>
      <c r="AX66" s="6"/>
      <c r="BJ66" s="11"/>
      <c r="BK66" s="12"/>
      <c r="BL66" s="6"/>
      <c r="BM66" s="6"/>
      <c r="BN66" s="46"/>
      <c r="BO66" s="46"/>
      <c r="BQ66" s="144" t="s">
        <v>129</v>
      </c>
      <c r="BR66" s="137" t="s">
        <v>5</v>
      </c>
      <c r="BS66" s="138" t="s">
        <v>6</v>
      </c>
      <c r="BT66" s="137" t="s">
        <v>7</v>
      </c>
      <c r="BU66" s="139">
        <v>152</v>
      </c>
    </row>
    <row r="67" spans="2:73" ht="10.199999999999999" customHeight="1" thickTop="1" thickBot="1" x14ac:dyDescent="0.25">
      <c r="B67" s="139"/>
      <c r="D67" s="144"/>
      <c r="E67" s="137"/>
      <c r="F67" s="138"/>
      <c r="G67" s="137"/>
      <c r="H67" s="6"/>
      <c r="I67" s="6"/>
      <c r="J67" s="6"/>
      <c r="K67" s="6"/>
      <c r="L67" s="37"/>
      <c r="M67" s="13"/>
      <c r="Y67" s="6"/>
      <c r="Z67" s="12"/>
      <c r="AA67" s="6"/>
      <c r="AB67" s="57"/>
      <c r="AC67" s="37"/>
      <c r="AD67" s="37"/>
      <c r="AF67" s="144"/>
      <c r="AG67" s="137"/>
      <c r="AH67" s="138"/>
      <c r="AI67" s="137"/>
      <c r="AJ67" s="139"/>
      <c r="AM67" s="139"/>
      <c r="AO67" s="144"/>
      <c r="AP67" s="137"/>
      <c r="AQ67" s="138"/>
      <c r="AR67" s="137"/>
      <c r="AS67" s="37"/>
      <c r="AT67" s="37"/>
      <c r="AU67" s="50"/>
      <c r="AV67" s="6"/>
      <c r="AW67" s="11"/>
      <c r="AX67" s="6"/>
      <c r="BJ67" s="6"/>
      <c r="BK67" s="12"/>
      <c r="BL67" s="6"/>
      <c r="BM67" s="57"/>
      <c r="BN67" s="37"/>
      <c r="BO67" s="37"/>
      <c r="BQ67" s="144"/>
      <c r="BR67" s="137"/>
      <c r="BS67" s="138"/>
      <c r="BT67" s="137"/>
      <c r="BU67" s="139"/>
    </row>
    <row r="68" spans="2:73" ht="10.199999999999999" customHeight="1" thickTop="1" thickBot="1" x14ac:dyDescent="0.25">
      <c r="B68" s="139">
        <v>32</v>
      </c>
      <c r="D68" s="144" t="s">
        <v>130</v>
      </c>
      <c r="E68" s="137" t="s">
        <v>5</v>
      </c>
      <c r="F68" s="138" t="s">
        <v>21</v>
      </c>
      <c r="G68" s="137" t="s">
        <v>7</v>
      </c>
      <c r="H68" s="6"/>
      <c r="I68" s="6"/>
      <c r="J68" s="6"/>
      <c r="K68" s="6"/>
      <c r="L68" s="37"/>
      <c r="M68" s="58"/>
      <c r="Y68" s="6"/>
      <c r="Z68" s="12"/>
      <c r="AA68" s="56"/>
      <c r="AB68" s="11"/>
      <c r="AC68" s="12"/>
      <c r="AD68" s="8"/>
      <c r="AF68" s="144" t="s">
        <v>131</v>
      </c>
      <c r="AG68" s="137" t="s">
        <v>5</v>
      </c>
      <c r="AH68" s="138" t="s">
        <v>15</v>
      </c>
      <c r="AI68" s="137" t="s">
        <v>7</v>
      </c>
      <c r="AJ68" s="139">
        <v>73</v>
      </c>
      <c r="AM68" s="139">
        <v>113</v>
      </c>
      <c r="AO68" s="144" t="s">
        <v>97</v>
      </c>
      <c r="AP68" s="137" t="s">
        <v>5</v>
      </c>
      <c r="AQ68" s="138" t="s">
        <v>33</v>
      </c>
      <c r="AR68" s="137" t="s">
        <v>7</v>
      </c>
      <c r="AS68" s="46"/>
      <c r="AT68" s="11"/>
      <c r="AU68" s="12"/>
      <c r="AV68" s="60"/>
      <c r="AW68" s="11"/>
      <c r="AX68" s="6"/>
      <c r="BJ68" s="6"/>
      <c r="BK68" s="12"/>
      <c r="BL68" s="6"/>
      <c r="BM68" s="13"/>
      <c r="BN68" s="12"/>
      <c r="BO68" s="8"/>
      <c r="BQ68" s="144" t="s">
        <v>78</v>
      </c>
      <c r="BR68" s="137" t="s">
        <v>5</v>
      </c>
      <c r="BS68" s="138" t="s">
        <v>23</v>
      </c>
      <c r="BT68" s="137" t="s">
        <v>7</v>
      </c>
      <c r="BU68" s="139">
        <v>153</v>
      </c>
    </row>
    <row r="69" spans="2:73" ht="10.199999999999999" customHeight="1" thickTop="1" thickBot="1" x14ac:dyDescent="0.25">
      <c r="B69" s="139"/>
      <c r="D69" s="144"/>
      <c r="E69" s="137"/>
      <c r="F69" s="138"/>
      <c r="G69" s="137"/>
      <c r="H69" s="9"/>
      <c r="I69" s="9"/>
      <c r="J69" s="49"/>
      <c r="K69" s="6"/>
      <c r="L69" s="37"/>
      <c r="M69" s="60"/>
      <c r="Y69" s="6"/>
      <c r="Z69" s="12"/>
      <c r="AA69" s="56"/>
      <c r="AB69" s="37"/>
      <c r="AC69" s="13"/>
      <c r="AD69" s="9"/>
      <c r="AF69" s="144"/>
      <c r="AG69" s="137"/>
      <c r="AH69" s="138"/>
      <c r="AI69" s="137"/>
      <c r="AJ69" s="139"/>
      <c r="AM69" s="139"/>
      <c r="AO69" s="144"/>
      <c r="AP69" s="137"/>
      <c r="AQ69" s="138"/>
      <c r="AR69" s="137"/>
      <c r="AS69" s="37"/>
      <c r="AT69" s="47"/>
      <c r="AU69" s="37"/>
      <c r="AV69" s="60"/>
      <c r="AW69" s="11"/>
      <c r="AX69" s="6"/>
      <c r="BJ69" s="6"/>
      <c r="BK69" s="12"/>
      <c r="BL69" s="6"/>
      <c r="BM69" s="12"/>
      <c r="BN69" s="13"/>
      <c r="BO69" s="9"/>
      <c r="BQ69" s="144"/>
      <c r="BR69" s="137"/>
      <c r="BS69" s="138"/>
      <c r="BT69" s="137"/>
      <c r="BU69" s="139"/>
    </row>
    <row r="70" spans="2:73" ht="10.199999999999999" customHeight="1" thickTop="1" thickBot="1" x14ac:dyDescent="0.25">
      <c r="B70" s="139">
        <v>33</v>
      </c>
      <c r="D70" s="144" t="s">
        <v>132</v>
      </c>
      <c r="E70" s="137" t="s">
        <v>5</v>
      </c>
      <c r="F70" s="138" t="s">
        <v>13</v>
      </c>
      <c r="G70" s="137" t="s">
        <v>7</v>
      </c>
      <c r="H70" s="6"/>
      <c r="I70" s="37"/>
      <c r="J70" s="60"/>
      <c r="K70" s="60"/>
      <c r="L70" s="37"/>
      <c r="M70" s="60"/>
      <c r="Y70" s="6"/>
      <c r="Z70" s="12"/>
      <c r="AA70" s="57"/>
      <c r="AB70" s="37"/>
      <c r="AC70" s="53"/>
      <c r="AD70" s="46"/>
      <c r="AF70" s="144" t="s">
        <v>133</v>
      </c>
      <c r="AG70" s="137" t="s">
        <v>5</v>
      </c>
      <c r="AH70" s="138" t="s">
        <v>33</v>
      </c>
      <c r="AI70" s="137" t="s">
        <v>7</v>
      </c>
      <c r="AJ70" s="139">
        <v>74</v>
      </c>
      <c r="AM70" s="139">
        <v>114</v>
      </c>
      <c r="AO70" s="144" t="s">
        <v>134</v>
      </c>
      <c r="AP70" s="137" t="s">
        <v>5</v>
      </c>
      <c r="AQ70" s="138" t="s">
        <v>29</v>
      </c>
      <c r="AR70" s="137" t="s">
        <v>7</v>
      </c>
      <c r="AS70" s="10"/>
      <c r="AT70" s="6"/>
      <c r="AU70" s="37"/>
      <c r="AV70" s="50"/>
      <c r="AW70" s="11"/>
      <c r="AX70" s="6"/>
      <c r="BJ70" s="6"/>
      <c r="BK70" s="12"/>
      <c r="BL70" s="6"/>
      <c r="BM70" s="12"/>
      <c r="BN70" s="53"/>
      <c r="BO70" s="46"/>
      <c r="BQ70" s="144" t="s">
        <v>54</v>
      </c>
      <c r="BR70" s="137" t="s">
        <v>5</v>
      </c>
      <c r="BS70" s="138" t="s">
        <v>15</v>
      </c>
      <c r="BT70" s="137" t="s">
        <v>7</v>
      </c>
      <c r="BU70" s="139">
        <v>154</v>
      </c>
    </row>
    <row r="71" spans="2:73" ht="10.199999999999999" customHeight="1" thickTop="1" thickBot="1" x14ac:dyDescent="0.25">
      <c r="B71" s="139"/>
      <c r="D71" s="144"/>
      <c r="E71" s="137"/>
      <c r="F71" s="138"/>
      <c r="G71" s="137"/>
      <c r="H71" s="9"/>
      <c r="I71" s="49"/>
      <c r="J71" s="60"/>
      <c r="K71" s="60"/>
      <c r="L71" s="37"/>
      <c r="M71" s="60"/>
      <c r="Y71" s="6"/>
      <c r="Z71" s="13"/>
      <c r="AA71" s="13"/>
      <c r="AB71" s="12"/>
      <c r="AC71" s="6"/>
      <c r="AD71" s="37"/>
      <c r="AF71" s="144"/>
      <c r="AG71" s="137"/>
      <c r="AH71" s="138"/>
      <c r="AI71" s="137"/>
      <c r="AJ71" s="139"/>
      <c r="AM71" s="139"/>
      <c r="AO71" s="144"/>
      <c r="AP71" s="137"/>
      <c r="AQ71" s="138"/>
      <c r="AR71" s="137"/>
      <c r="AS71" s="6"/>
      <c r="AT71" s="6"/>
      <c r="AU71" s="11"/>
      <c r="AV71" s="13"/>
      <c r="AW71" s="13"/>
      <c r="AX71" s="6"/>
      <c r="BJ71" s="6"/>
      <c r="BK71" s="12"/>
      <c r="BL71" s="51"/>
      <c r="BM71" s="37"/>
      <c r="BN71" s="6"/>
      <c r="BO71" s="37"/>
      <c r="BQ71" s="144"/>
      <c r="BR71" s="137"/>
      <c r="BS71" s="138"/>
      <c r="BT71" s="137"/>
      <c r="BU71" s="139"/>
    </row>
    <row r="72" spans="2:73" ht="10.199999999999999" customHeight="1" thickTop="1" thickBot="1" x14ac:dyDescent="0.25">
      <c r="B72" s="139">
        <v>34</v>
      </c>
      <c r="D72" s="144" t="s">
        <v>135</v>
      </c>
      <c r="E72" s="137" t="s">
        <v>5</v>
      </c>
      <c r="F72" s="138" t="s">
        <v>10</v>
      </c>
      <c r="G72" s="137" t="s">
        <v>7</v>
      </c>
      <c r="H72" s="46"/>
      <c r="I72" s="60"/>
      <c r="J72" s="37"/>
      <c r="K72" s="50"/>
      <c r="L72" s="37"/>
      <c r="M72" s="60"/>
      <c r="Y72" s="6"/>
      <c r="Z72" s="13"/>
      <c r="AA72" s="13"/>
      <c r="AB72" s="12"/>
      <c r="AC72" s="8"/>
      <c r="AD72" s="8"/>
      <c r="AF72" s="144" t="s">
        <v>136</v>
      </c>
      <c r="AG72" s="137" t="s">
        <v>5</v>
      </c>
      <c r="AH72" s="138" t="s">
        <v>19</v>
      </c>
      <c r="AI72" s="137" t="s">
        <v>7</v>
      </c>
      <c r="AJ72" s="139">
        <v>75</v>
      </c>
      <c r="AM72" s="139">
        <v>115</v>
      </c>
      <c r="AO72" s="144" t="s">
        <v>137</v>
      </c>
      <c r="AP72" s="137" t="s">
        <v>5</v>
      </c>
      <c r="AQ72" s="138" t="s">
        <v>15</v>
      </c>
      <c r="AR72" s="137" t="s">
        <v>7</v>
      </c>
      <c r="AS72" s="6"/>
      <c r="AT72" s="6"/>
      <c r="AU72" s="11"/>
      <c r="AV72" s="13"/>
      <c r="AW72" s="13"/>
      <c r="AX72" s="6"/>
      <c r="BJ72" s="6"/>
      <c r="BK72" s="55"/>
      <c r="BL72" s="56"/>
      <c r="BM72" s="37"/>
      <c r="BN72" s="6"/>
      <c r="BO72" s="8"/>
      <c r="BQ72" s="144" t="s">
        <v>138</v>
      </c>
      <c r="BR72" s="137" t="s">
        <v>5</v>
      </c>
      <c r="BS72" s="138" t="s">
        <v>21</v>
      </c>
      <c r="BT72" s="137" t="s">
        <v>7</v>
      </c>
      <c r="BU72" s="139">
        <v>155</v>
      </c>
    </row>
    <row r="73" spans="2:73" ht="10.199999999999999" customHeight="1" thickTop="1" thickBot="1" x14ac:dyDescent="0.25">
      <c r="B73" s="139"/>
      <c r="D73" s="144"/>
      <c r="E73" s="137"/>
      <c r="F73" s="138"/>
      <c r="G73" s="137"/>
      <c r="H73" s="6"/>
      <c r="I73" s="6"/>
      <c r="J73" s="11"/>
      <c r="K73" s="13"/>
      <c r="L73" s="12"/>
      <c r="M73" s="60"/>
      <c r="O73" s="25"/>
      <c r="P73" s="25"/>
      <c r="Q73" s="16"/>
      <c r="R73" s="17"/>
      <c r="T73" s="16"/>
      <c r="U73" s="17"/>
      <c r="V73" s="25"/>
      <c r="W73" s="25"/>
      <c r="Y73" s="6"/>
      <c r="Z73" s="13"/>
      <c r="AA73" s="12"/>
      <c r="AB73" s="13"/>
      <c r="AC73" s="9"/>
      <c r="AD73" s="9"/>
      <c r="AF73" s="144"/>
      <c r="AG73" s="137"/>
      <c r="AH73" s="138"/>
      <c r="AI73" s="137"/>
      <c r="AJ73" s="139"/>
      <c r="AM73" s="139"/>
      <c r="AO73" s="144"/>
      <c r="AP73" s="137"/>
      <c r="AQ73" s="138"/>
      <c r="AR73" s="137"/>
      <c r="AS73" s="9"/>
      <c r="AT73" s="9"/>
      <c r="AU73" s="13"/>
      <c r="AV73" s="11"/>
      <c r="AW73" s="13"/>
      <c r="AX73" s="6"/>
      <c r="BJ73" s="6"/>
      <c r="BK73" s="55"/>
      <c r="BL73" s="56"/>
      <c r="BM73" s="37"/>
      <c r="BN73" s="11"/>
      <c r="BO73" s="9"/>
      <c r="BQ73" s="144"/>
      <c r="BR73" s="137"/>
      <c r="BS73" s="138"/>
      <c r="BT73" s="137"/>
      <c r="BU73" s="139"/>
    </row>
    <row r="74" spans="2:73" ht="10.199999999999999" customHeight="1" thickTop="1" thickBot="1" x14ac:dyDescent="0.25">
      <c r="B74" s="139">
        <v>35</v>
      </c>
      <c r="D74" s="144" t="s">
        <v>139</v>
      </c>
      <c r="E74" s="137" t="s">
        <v>5</v>
      </c>
      <c r="F74" s="138" t="s">
        <v>38</v>
      </c>
      <c r="G74" s="137" t="s">
        <v>7</v>
      </c>
      <c r="H74" s="46"/>
      <c r="I74" s="46"/>
      <c r="J74" s="11"/>
      <c r="K74" s="13"/>
      <c r="L74" s="12"/>
      <c r="M74" s="60"/>
      <c r="O74" s="25"/>
      <c r="P74" s="25"/>
      <c r="Q74" s="17"/>
      <c r="R74" s="17"/>
      <c r="T74" s="17"/>
      <c r="U74" s="17"/>
      <c r="V74" s="25"/>
      <c r="W74" s="25"/>
      <c r="Y74" s="6"/>
      <c r="Z74" s="13"/>
      <c r="AA74" s="12"/>
      <c r="AB74" s="53"/>
      <c r="AC74" s="46"/>
      <c r="AD74" s="46"/>
      <c r="AF74" s="144" t="s">
        <v>140</v>
      </c>
      <c r="AG74" s="137" t="s">
        <v>5</v>
      </c>
      <c r="AH74" s="138" t="s">
        <v>38</v>
      </c>
      <c r="AI74" s="137" t="s">
        <v>7</v>
      </c>
      <c r="AJ74" s="139">
        <v>76</v>
      </c>
      <c r="AM74" s="139">
        <v>116</v>
      </c>
      <c r="AO74" s="144" t="s">
        <v>141</v>
      </c>
      <c r="AP74" s="137" t="s">
        <v>5</v>
      </c>
      <c r="AQ74" s="138" t="s">
        <v>19</v>
      </c>
      <c r="AR74" s="137" t="s">
        <v>7</v>
      </c>
      <c r="AS74" s="46"/>
      <c r="AT74" s="46"/>
      <c r="AU74" s="58"/>
      <c r="AV74" s="11"/>
      <c r="AW74" s="13"/>
      <c r="AX74" s="6"/>
      <c r="BJ74" s="6"/>
      <c r="BK74" s="55"/>
      <c r="BL74" s="56"/>
      <c r="BM74" s="37"/>
      <c r="BN74" s="54"/>
      <c r="BO74" s="46"/>
      <c r="BQ74" s="144" t="s">
        <v>142</v>
      </c>
      <c r="BR74" s="137" t="s">
        <v>5</v>
      </c>
      <c r="BS74" s="138" t="s">
        <v>27</v>
      </c>
      <c r="BT74" s="137" t="s">
        <v>7</v>
      </c>
      <c r="BU74" s="139">
        <v>156</v>
      </c>
    </row>
    <row r="75" spans="2:73" ht="10.199999999999999" customHeight="1" thickTop="1" thickBot="1" x14ac:dyDescent="0.25">
      <c r="B75" s="139"/>
      <c r="D75" s="144"/>
      <c r="E75" s="137"/>
      <c r="F75" s="138"/>
      <c r="G75" s="137"/>
      <c r="H75" s="37"/>
      <c r="I75" s="37"/>
      <c r="J75" s="47"/>
      <c r="K75" s="11"/>
      <c r="L75" s="12"/>
      <c r="M75" s="60"/>
      <c r="O75" s="25"/>
      <c r="P75" s="25"/>
      <c r="Q75" s="16"/>
      <c r="R75" s="17"/>
      <c r="T75" s="16"/>
      <c r="U75" s="17"/>
      <c r="V75" s="25"/>
      <c r="W75" s="25"/>
      <c r="Y75" s="6"/>
      <c r="Z75" s="13"/>
      <c r="AA75" s="37"/>
      <c r="AB75" s="6"/>
      <c r="AC75" s="37"/>
      <c r="AD75" s="37"/>
      <c r="AF75" s="144"/>
      <c r="AG75" s="137"/>
      <c r="AH75" s="138"/>
      <c r="AI75" s="137"/>
      <c r="AJ75" s="139"/>
      <c r="AM75" s="139"/>
      <c r="AO75" s="144"/>
      <c r="AP75" s="137"/>
      <c r="AQ75" s="138"/>
      <c r="AR75" s="137"/>
      <c r="AS75" s="6"/>
      <c r="AT75" s="6"/>
      <c r="AU75" s="6"/>
      <c r="AV75" s="37"/>
      <c r="AW75" s="13"/>
      <c r="AX75" s="6"/>
      <c r="BJ75" s="6"/>
      <c r="BK75" s="55"/>
      <c r="BL75" s="56"/>
      <c r="BM75" s="51"/>
      <c r="BN75" s="37"/>
      <c r="BO75" s="37"/>
      <c r="BQ75" s="144"/>
      <c r="BR75" s="137"/>
      <c r="BS75" s="138"/>
      <c r="BT75" s="137"/>
      <c r="BU75" s="139"/>
    </row>
    <row r="76" spans="2:73" ht="10.199999999999999" customHeight="1" thickTop="1" thickBot="1" x14ac:dyDescent="0.25">
      <c r="B76" s="139">
        <v>36</v>
      </c>
      <c r="D76" s="144" t="s">
        <v>143</v>
      </c>
      <c r="E76" s="137" t="s">
        <v>5</v>
      </c>
      <c r="F76" s="138" t="s">
        <v>15</v>
      </c>
      <c r="G76" s="137" t="s">
        <v>7</v>
      </c>
      <c r="H76" s="8"/>
      <c r="I76" s="10"/>
      <c r="J76" s="6"/>
      <c r="K76" s="11"/>
      <c r="L76" s="12"/>
      <c r="M76" s="60"/>
      <c r="O76" s="25"/>
      <c r="P76" s="25"/>
      <c r="Q76" s="17"/>
      <c r="R76" s="17"/>
      <c r="T76" s="17"/>
      <c r="U76" s="17"/>
      <c r="V76" s="25"/>
      <c r="W76" s="25"/>
      <c r="Y76" s="6"/>
      <c r="Z76" s="53"/>
      <c r="AA76" s="37"/>
      <c r="AB76" s="6"/>
      <c r="AC76" s="46"/>
      <c r="AD76" s="46"/>
      <c r="AF76" s="144" t="s">
        <v>144</v>
      </c>
      <c r="AG76" s="137" t="s">
        <v>5</v>
      </c>
      <c r="AH76" s="138" t="s">
        <v>6</v>
      </c>
      <c r="AI76" s="137" t="s">
        <v>7</v>
      </c>
      <c r="AJ76" s="139">
        <v>77</v>
      </c>
      <c r="AM76" s="139">
        <v>117</v>
      </c>
      <c r="AO76" s="144" t="s">
        <v>145</v>
      </c>
      <c r="AP76" s="137" t="s">
        <v>5</v>
      </c>
      <c r="AQ76" s="138" t="s">
        <v>6</v>
      </c>
      <c r="AR76" s="137" t="s">
        <v>7</v>
      </c>
      <c r="AS76" s="46"/>
      <c r="AT76" s="46"/>
      <c r="AU76" s="6"/>
      <c r="AV76" s="37"/>
      <c r="AW76" s="58"/>
      <c r="AX76" s="6"/>
      <c r="BJ76" s="6"/>
      <c r="BK76" s="55"/>
      <c r="BL76" s="37"/>
      <c r="BM76" s="56"/>
      <c r="BN76" s="46"/>
      <c r="BO76" s="46"/>
      <c r="BQ76" s="144" t="s">
        <v>58</v>
      </c>
      <c r="BR76" s="137" t="s">
        <v>5</v>
      </c>
      <c r="BS76" s="138" t="s">
        <v>33</v>
      </c>
      <c r="BT76" s="137" t="s">
        <v>7</v>
      </c>
      <c r="BU76" s="139">
        <v>157</v>
      </c>
    </row>
    <row r="77" spans="2:73" ht="10.199999999999999" customHeight="1" thickTop="1" thickBot="1" x14ac:dyDescent="0.25">
      <c r="B77" s="139"/>
      <c r="D77" s="144"/>
      <c r="E77" s="137"/>
      <c r="F77" s="138"/>
      <c r="G77" s="137"/>
      <c r="H77" s="6"/>
      <c r="I77" s="6"/>
      <c r="J77" s="6"/>
      <c r="K77" s="37"/>
      <c r="L77" s="49"/>
      <c r="M77" s="60"/>
      <c r="O77" s="25"/>
      <c r="P77" s="25"/>
      <c r="Q77" s="16"/>
      <c r="R77" s="17"/>
      <c r="T77" s="16"/>
      <c r="U77" s="17"/>
      <c r="V77" s="25"/>
      <c r="W77" s="25"/>
      <c r="Y77" s="6"/>
      <c r="Z77" s="56"/>
      <c r="AA77" s="37"/>
      <c r="AB77" s="57"/>
      <c r="AC77" s="37"/>
      <c r="AD77" s="37"/>
      <c r="AF77" s="144"/>
      <c r="AG77" s="137"/>
      <c r="AH77" s="138"/>
      <c r="AI77" s="137"/>
      <c r="AJ77" s="139"/>
      <c r="AM77" s="139"/>
      <c r="AO77" s="144"/>
      <c r="AP77" s="137"/>
      <c r="AQ77" s="138"/>
      <c r="AR77" s="137"/>
      <c r="AS77" s="37"/>
      <c r="AT77" s="37"/>
      <c r="AU77" s="50"/>
      <c r="AV77" s="37"/>
      <c r="AW77" s="60"/>
      <c r="AX77" s="6"/>
      <c r="BJ77" s="6"/>
      <c r="BK77" s="48"/>
      <c r="BL77" s="37"/>
      <c r="BM77" s="6"/>
      <c r="BN77" s="37"/>
      <c r="BO77" s="37"/>
      <c r="BQ77" s="144"/>
      <c r="BR77" s="137"/>
      <c r="BS77" s="138"/>
      <c r="BT77" s="137"/>
      <c r="BU77" s="139"/>
    </row>
    <row r="78" spans="2:73" ht="10.199999999999999" customHeight="1" thickTop="1" thickBot="1" x14ac:dyDescent="0.25">
      <c r="B78" s="139">
        <v>37</v>
      </c>
      <c r="D78" s="144" t="s">
        <v>146</v>
      </c>
      <c r="E78" s="137" t="s">
        <v>5</v>
      </c>
      <c r="F78" s="138" t="s">
        <v>27</v>
      </c>
      <c r="G78" s="137" t="s">
        <v>7</v>
      </c>
      <c r="H78" s="46"/>
      <c r="I78" s="46"/>
      <c r="J78" s="6"/>
      <c r="K78" s="37"/>
      <c r="L78" s="60"/>
      <c r="M78" s="6"/>
      <c r="O78" s="25"/>
      <c r="P78" s="25"/>
      <c r="Q78" s="17"/>
      <c r="R78" s="17"/>
      <c r="T78" s="17"/>
      <c r="U78" s="17"/>
      <c r="V78" s="25"/>
      <c r="W78" s="25"/>
      <c r="Y78" s="6"/>
      <c r="Z78" s="56"/>
      <c r="AA78" s="11"/>
      <c r="AB78" s="13"/>
      <c r="AC78" s="14"/>
      <c r="AD78" s="8"/>
      <c r="AF78" s="144" t="s">
        <v>147</v>
      </c>
      <c r="AG78" s="137" t="s">
        <v>5</v>
      </c>
      <c r="AH78" s="138" t="s">
        <v>25</v>
      </c>
      <c r="AI78" s="137" t="s">
        <v>7</v>
      </c>
      <c r="AJ78" s="139">
        <v>78</v>
      </c>
      <c r="AM78" s="139">
        <v>118</v>
      </c>
      <c r="AO78" s="144" t="s">
        <v>148</v>
      </c>
      <c r="AP78" s="137" t="s">
        <v>5</v>
      </c>
      <c r="AQ78" s="138" t="s">
        <v>25</v>
      </c>
      <c r="AR78" s="137" t="s">
        <v>7</v>
      </c>
      <c r="AS78" s="8"/>
      <c r="AT78" s="10"/>
      <c r="AU78" s="13"/>
      <c r="AV78" s="12"/>
      <c r="AW78" s="60"/>
      <c r="AX78" s="6"/>
      <c r="BJ78" s="6"/>
      <c r="BK78" s="11"/>
      <c r="BL78" s="12"/>
      <c r="BM78" s="6"/>
      <c r="BN78" s="46"/>
      <c r="BO78" s="46"/>
      <c r="BQ78" s="144" t="s">
        <v>149</v>
      </c>
      <c r="BR78" s="137" t="s">
        <v>5</v>
      </c>
      <c r="BS78" s="138" t="s">
        <v>19</v>
      </c>
      <c r="BT78" s="137" t="s">
        <v>7</v>
      </c>
      <c r="BU78" s="139">
        <v>158</v>
      </c>
    </row>
    <row r="79" spans="2:73" ht="10.199999999999999" customHeight="1" thickTop="1" thickBot="1" x14ac:dyDescent="0.25">
      <c r="B79" s="139"/>
      <c r="D79" s="144"/>
      <c r="E79" s="137"/>
      <c r="F79" s="138"/>
      <c r="G79" s="137"/>
      <c r="H79" s="37"/>
      <c r="I79" s="37"/>
      <c r="J79" s="50"/>
      <c r="K79" s="37"/>
      <c r="L79" s="60"/>
      <c r="M79" s="6"/>
      <c r="O79" s="26"/>
      <c r="P79" s="26"/>
      <c r="Q79" s="16"/>
      <c r="R79" s="17"/>
      <c r="T79" s="16"/>
      <c r="U79" s="17"/>
      <c r="V79" s="26"/>
      <c r="W79" s="26"/>
      <c r="Y79" s="6"/>
      <c r="Z79" s="56"/>
      <c r="AA79" s="11"/>
      <c r="AB79" s="12"/>
      <c r="AC79" s="9"/>
      <c r="AD79" s="9"/>
      <c r="AF79" s="144"/>
      <c r="AG79" s="137"/>
      <c r="AH79" s="138"/>
      <c r="AI79" s="137"/>
      <c r="AJ79" s="139"/>
      <c r="AM79" s="139"/>
      <c r="AO79" s="144"/>
      <c r="AP79" s="137"/>
      <c r="AQ79" s="138"/>
      <c r="AR79" s="137"/>
      <c r="AS79" s="6"/>
      <c r="AT79" s="6"/>
      <c r="AU79" s="11"/>
      <c r="AV79" s="12"/>
      <c r="AW79" s="60"/>
      <c r="AX79" s="6"/>
      <c r="BJ79" s="6"/>
      <c r="BK79" s="6"/>
      <c r="BL79" s="12"/>
      <c r="BM79" s="57"/>
      <c r="BN79" s="37"/>
      <c r="BO79" s="37"/>
      <c r="BQ79" s="144"/>
      <c r="BR79" s="137"/>
      <c r="BS79" s="138"/>
      <c r="BT79" s="137"/>
      <c r="BU79" s="139"/>
    </row>
    <row r="80" spans="2:73" ht="10.199999999999999" customHeight="1" thickTop="1" thickBot="1" x14ac:dyDescent="0.25">
      <c r="B80" s="139">
        <v>38</v>
      </c>
      <c r="D80" s="144" t="s">
        <v>150</v>
      </c>
      <c r="E80" s="137" t="s">
        <v>5</v>
      </c>
      <c r="F80" s="138" t="s">
        <v>19</v>
      </c>
      <c r="G80" s="137" t="s">
        <v>7</v>
      </c>
      <c r="H80" s="8"/>
      <c r="I80" s="10"/>
      <c r="J80" s="13"/>
      <c r="K80" s="12"/>
      <c r="L80" s="60"/>
      <c r="M80" s="6"/>
      <c r="O80" s="26"/>
      <c r="P80" s="26"/>
      <c r="Q80" s="17"/>
      <c r="R80" s="17"/>
      <c r="T80" s="17"/>
      <c r="U80" s="17"/>
      <c r="V80" s="26"/>
      <c r="W80" s="26"/>
      <c r="Y80" s="6"/>
      <c r="Z80" s="56"/>
      <c r="AA80" s="51"/>
      <c r="AB80" s="37"/>
      <c r="AC80" s="6"/>
      <c r="AD80" s="8"/>
      <c r="AF80" s="144" t="s">
        <v>108</v>
      </c>
      <c r="AG80" s="137" t="s">
        <v>5</v>
      </c>
      <c r="AH80" s="138" t="s">
        <v>27</v>
      </c>
      <c r="AI80" s="137" t="s">
        <v>7</v>
      </c>
      <c r="AJ80" s="139">
        <v>79</v>
      </c>
      <c r="AM80" s="139">
        <v>119</v>
      </c>
      <c r="AO80" s="144" t="s">
        <v>151</v>
      </c>
      <c r="AP80" s="137" t="s">
        <v>5</v>
      </c>
      <c r="AQ80" s="138" t="s">
        <v>45</v>
      </c>
      <c r="AR80" s="137" t="s">
        <v>7</v>
      </c>
      <c r="AS80" s="6"/>
      <c r="AT80" s="6"/>
      <c r="AU80" s="37"/>
      <c r="AV80" s="49"/>
      <c r="AW80" s="60"/>
      <c r="AX80" s="6"/>
      <c r="BJ80" s="6"/>
      <c r="BK80" s="6"/>
      <c r="BL80" s="55"/>
      <c r="BM80" s="11"/>
      <c r="BN80" s="14"/>
      <c r="BO80" s="8"/>
      <c r="BQ80" s="144" t="s">
        <v>152</v>
      </c>
      <c r="BR80" s="137" t="s">
        <v>5</v>
      </c>
      <c r="BS80" s="138" t="s">
        <v>25</v>
      </c>
      <c r="BT80" s="137" t="s">
        <v>7</v>
      </c>
      <c r="BU80" s="139">
        <v>159</v>
      </c>
    </row>
    <row r="81" spans="1:73" ht="10.199999999999999" customHeight="1" thickTop="1" thickBot="1" x14ac:dyDescent="0.25">
      <c r="B81" s="139"/>
      <c r="D81" s="144"/>
      <c r="E81" s="137"/>
      <c r="F81" s="138"/>
      <c r="G81" s="137"/>
      <c r="H81" s="6"/>
      <c r="I81" s="6"/>
      <c r="J81" s="11"/>
      <c r="K81" s="12"/>
      <c r="L81" s="60"/>
      <c r="M81" s="6"/>
      <c r="Q81" s="16"/>
      <c r="R81" s="17"/>
      <c r="T81" s="16"/>
      <c r="U81" s="17"/>
      <c r="Y81" s="6"/>
      <c r="Z81" s="6"/>
      <c r="AA81" s="56"/>
      <c r="AB81" s="37"/>
      <c r="AC81" s="11"/>
      <c r="AD81" s="9"/>
      <c r="AF81" s="144"/>
      <c r="AG81" s="137"/>
      <c r="AH81" s="138"/>
      <c r="AI81" s="137"/>
      <c r="AJ81" s="139"/>
      <c r="AM81" s="139"/>
      <c r="AO81" s="144"/>
      <c r="AP81" s="137"/>
      <c r="AQ81" s="138"/>
      <c r="AR81" s="137"/>
      <c r="AS81" s="9"/>
      <c r="AT81" s="12"/>
      <c r="AU81" s="37"/>
      <c r="AV81" s="60"/>
      <c r="AW81" s="6"/>
      <c r="AX81" s="6"/>
      <c r="BJ81" s="6"/>
      <c r="BK81" s="6"/>
      <c r="BL81" s="55"/>
      <c r="BM81" s="37"/>
      <c r="BN81" s="9"/>
      <c r="BO81" s="9"/>
      <c r="BQ81" s="144"/>
      <c r="BR81" s="137"/>
      <c r="BS81" s="138"/>
      <c r="BT81" s="137"/>
      <c r="BU81" s="139"/>
    </row>
    <row r="82" spans="1:73" ht="10.199999999999999" customHeight="1" thickTop="1" thickBot="1" x14ac:dyDescent="0.25">
      <c r="B82" s="139">
        <v>39</v>
      </c>
      <c r="D82" s="144" t="s">
        <v>153</v>
      </c>
      <c r="E82" s="137" t="s">
        <v>5</v>
      </c>
      <c r="F82" s="138" t="s">
        <v>25</v>
      </c>
      <c r="G82" s="137" t="s">
        <v>7</v>
      </c>
      <c r="H82" s="46"/>
      <c r="I82" s="6"/>
      <c r="J82" s="37"/>
      <c r="K82" s="49"/>
      <c r="L82" s="60"/>
      <c r="M82" s="6"/>
      <c r="Q82" s="17"/>
      <c r="R82" s="17"/>
      <c r="T82" s="17"/>
      <c r="U82" s="17"/>
      <c r="Y82" s="6"/>
      <c r="Z82" s="6"/>
      <c r="AA82" s="56"/>
      <c r="AB82" s="37"/>
      <c r="AC82" s="54"/>
      <c r="AD82" s="46"/>
      <c r="AF82" s="144" t="s">
        <v>154</v>
      </c>
      <c r="AG82" s="137" t="s">
        <v>5</v>
      </c>
      <c r="AH82" s="138" t="s">
        <v>41</v>
      </c>
      <c r="AI82" s="137" t="s">
        <v>7</v>
      </c>
      <c r="AJ82" s="139">
        <v>80</v>
      </c>
      <c r="AM82" s="139">
        <v>120</v>
      </c>
      <c r="AO82" s="144" t="s">
        <v>155</v>
      </c>
      <c r="AP82" s="137" t="s">
        <v>5</v>
      </c>
      <c r="AQ82" s="138" t="s">
        <v>27</v>
      </c>
      <c r="AR82" s="137" t="s">
        <v>7</v>
      </c>
      <c r="AS82" s="46"/>
      <c r="AT82" s="52"/>
      <c r="AU82" s="37"/>
      <c r="AV82" s="60"/>
      <c r="AW82" s="6"/>
      <c r="AX82" s="6"/>
      <c r="BJ82" s="6"/>
      <c r="BK82" s="6"/>
      <c r="BL82" s="48"/>
      <c r="BM82" s="37"/>
      <c r="BN82" s="6"/>
      <c r="BO82" s="8"/>
      <c r="BQ82" s="144" t="s">
        <v>156</v>
      </c>
      <c r="BR82" s="137" t="s">
        <v>5</v>
      </c>
      <c r="BS82" s="138" t="s">
        <v>29</v>
      </c>
      <c r="BT82" s="137" t="s">
        <v>7</v>
      </c>
      <c r="BU82" s="139">
        <v>160</v>
      </c>
    </row>
    <row r="83" spans="1:73" ht="10.199999999999999" customHeight="1" thickTop="1" thickBot="1" x14ac:dyDescent="0.25">
      <c r="B83" s="139"/>
      <c r="D83" s="144"/>
      <c r="E83" s="137"/>
      <c r="F83" s="138"/>
      <c r="G83" s="137"/>
      <c r="H83" s="37"/>
      <c r="I83" s="50"/>
      <c r="J83" s="37"/>
      <c r="K83" s="60"/>
      <c r="L83" s="6"/>
      <c r="M83" s="6"/>
      <c r="Y83" s="6"/>
      <c r="Z83" s="6"/>
      <c r="AA83" s="56"/>
      <c r="AB83" s="51"/>
      <c r="AC83" s="37"/>
      <c r="AD83" s="37"/>
      <c r="AF83" s="144"/>
      <c r="AG83" s="137"/>
      <c r="AH83" s="138"/>
      <c r="AI83" s="137"/>
      <c r="AJ83" s="139"/>
      <c r="AM83" s="139"/>
      <c r="AO83" s="144"/>
      <c r="AP83" s="137"/>
      <c r="AQ83" s="138"/>
      <c r="AR83" s="137"/>
      <c r="AS83" s="6"/>
      <c r="AT83" s="37"/>
      <c r="AU83" s="49"/>
      <c r="AV83" s="60"/>
      <c r="AW83" s="6"/>
      <c r="AX83" s="6"/>
      <c r="BJ83" s="6"/>
      <c r="BK83" s="6"/>
      <c r="BL83" s="11"/>
      <c r="BM83" s="12"/>
      <c r="BN83" s="51"/>
      <c r="BO83" s="9"/>
      <c r="BQ83" s="144"/>
      <c r="BR83" s="137"/>
      <c r="BS83" s="138"/>
      <c r="BT83" s="137"/>
      <c r="BU83" s="139"/>
    </row>
    <row r="84" spans="1:73" ht="10.199999999999999" customHeight="1" thickTop="1" thickBot="1" x14ac:dyDescent="0.25">
      <c r="B84" s="139">
        <v>40</v>
      </c>
      <c r="D84" s="144" t="s">
        <v>157</v>
      </c>
      <c r="E84" s="137" t="s">
        <v>5</v>
      </c>
      <c r="F84" s="138" t="s">
        <v>29</v>
      </c>
      <c r="G84" s="137" t="s">
        <v>7</v>
      </c>
      <c r="H84" s="10"/>
      <c r="I84" s="13"/>
      <c r="J84" s="12"/>
      <c r="K84" s="60"/>
      <c r="L84" s="6"/>
      <c r="M84" s="6"/>
      <c r="O84" s="27"/>
      <c r="P84" s="28"/>
      <c r="Q84" s="28"/>
      <c r="R84" s="28"/>
      <c r="S84" s="28"/>
      <c r="T84" s="28"/>
      <c r="U84" s="28"/>
      <c r="V84" s="28"/>
      <c r="W84" s="27"/>
      <c r="Y84" s="6"/>
      <c r="Z84" s="6"/>
      <c r="AA84" s="6"/>
      <c r="AB84" s="56"/>
      <c r="AC84" s="46"/>
      <c r="AD84" s="46"/>
      <c r="AF84" s="144" t="s">
        <v>158</v>
      </c>
      <c r="AG84" s="137" t="s">
        <v>5</v>
      </c>
      <c r="AH84" s="138" t="s">
        <v>10</v>
      </c>
      <c r="AI84" s="137" t="s">
        <v>7</v>
      </c>
      <c r="AJ84" s="139">
        <v>81</v>
      </c>
      <c r="AM84" s="139">
        <v>121</v>
      </c>
      <c r="AO84" s="144" t="s">
        <v>159</v>
      </c>
      <c r="AP84" s="137" t="s">
        <v>5</v>
      </c>
      <c r="AQ84" s="138" t="s">
        <v>23</v>
      </c>
      <c r="AR84" s="137" t="s">
        <v>7</v>
      </c>
      <c r="AS84" s="46"/>
      <c r="AT84" s="46"/>
      <c r="AU84" s="60"/>
      <c r="AV84" s="6"/>
      <c r="AW84" s="6"/>
      <c r="AX84" s="6"/>
      <c r="BJ84" s="6"/>
      <c r="BK84" s="6"/>
      <c r="BL84" s="6"/>
      <c r="BM84" s="55"/>
      <c r="BN84" s="56"/>
      <c r="BO84" s="46"/>
      <c r="BQ84" s="144" t="s">
        <v>160</v>
      </c>
      <c r="BR84" s="137" t="s">
        <v>5</v>
      </c>
      <c r="BS84" s="138" t="s">
        <v>38</v>
      </c>
      <c r="BT84" s="137" t="s">
        <v>7</v>
      </c>
      <c r="BU84" s="139">
        <v>161</v>
      </c>
    </row>
    <row r="85" spans="1:73" ht="10.199999999999999" customHeight="1" thickTop="1" thickBot="1" x14ac:dyDescent="0.25">
      <c r="B85" s="139"/>
      <c r="D85" s="144"/>
      <c r="E85" s="137"/>
      <c r="F85" s="138"/>
      <c r="G85" s="137"/>
      <c r="H85" s="6"/>
      <c r="I85" s="37"/>
      <c r="J85" s="49"/>
      <c r="K85" s="60"/>
      <c r="L85" s="6"/>
      <c r="M85" s="6"/>
      <c r="O85" s="27"/>
      <c r="P85" s="28"/>
      <c r="Q85" s="28"/>
      <c r="R85" s="28"/>
      <c r="S85" s="28"/>
      <c r="T85" s="28"/>
      <c r="U85" s="28"/>
      <c r="V85" s="28"/>
      <c r="W85" s="27"/>
      <c r="Y85" s="6"/>
      <c r="Z85" s="6"/>
      <c r="AA85" s="6"/>
      <c r="AB85" s="6"/>
      <c r="AC85" s="37"/>
      <c r="AD85" s="37"/>
      <c r="AF85" s="144"/>
      <c r="AG85" s="137"/>
      <c r="AH85" s="138"/>
      <c r="AI85" s="137"/>
      <c r="AJ85" s="139"/>
      <c r="AM85" s="139"/>
      <c r="AO85" s="144"/>
      <c r="AP85" s="137"/>
      <c r="AQ85" s="138"/>
      <c r="AR85" s="137"/>
      <c r="AS85" s="6"/>
      <c r="AT85" s="6"/>
      <c r="AU85" s="6"/>
      <c r="AV85" s="6"/>
      <c r="AW85" s="6"/>
      <c r="AX85" s="6"/>
      <c r="BJ85" s="6"/>
      <c r="BK85" s="6"/>
      <c r="BL85" s="6"/>
      <c r="BM85" s="48"/>
      <c r="BN85" s="37"/>
      <c r="BO85" s="37"/>
      <c r="BQ85" s="144"/>
      <c r="BR85" s="137"/>
      <c r="BS85" s="138"/>
      <c r="BT85" s="137"/>
      <c r="BU85" s="139"/>
    </row>
    <row r="86" spans="1:73" ht="10.199999999999999" customHeight="1" thickTop="1" thickBot="1" x14ac:dyDescent="0.25">
      <c r="A86" s="136" t="s">
        <v>228</v>
      </c>
      <c r="B86" s="139">
        <v>41</v>
      </c>
      <c r="D86" s="144" t="s">
        <v>161</v>
      </c>
      <c r="E86" s="137" t="s">
        <v>5</v>
      </c>
      <c r="F86" s="138" t="s">
        <v>33</v>
      </c>
      <c r="G86" s="137" t="s">
        <v>7</v>
      </c>
      <c r="H86" s="46"/>
      <c r="I86" s="46"/>
      <c r="J86" s="60"/>
      <c r="K86" s="6"/>
      <c r="L86" s="6"/>
      <c r="M86" s="6"/>
      <c r="BJ86" s="6"/>
      <c r="BK86" s="6"/>
      <c r="BL86" s="6"/>
      <c r="BM86" s="11"/>
      <c r="BN86" s="14"/>
      <c r="BO86" s="8"/>
      <c r="BQ86" s="144" t="s">
        <v>162</v>
      </c>
      <c r="BR86" s="137" t="s">
        <v>5</v>
      </c>
      <c r="BS86" s="138" t="s">
        <v>10</v>
      </c>
      <c r="BT86" s="137" t="s">
        <v>7</v>
      </c>
      <c r="BU86" s="139">
        <v>162</v>
      </c>
    </row>
    <row r="87" spans="1:73" ht="10.199999999999999" customHeight="1" thickTop="1" x14ac:dyDescent="0.2">
      <c r="A87" s="136"/>
      <c r="B87" s="139"/>
      <c r="D87" s="144"/>
      <c r="E87" s="137"/>
      <c r="F87" s="138"/>
      <c r="G87" s="137"/>
      <c r="H87" s="6"/>
      <c r="I87" s="6"/>
      <c r="J87" s="6"/>
      <c r="K87" s="6"/>
      <c r="L87" s="6"/>
      <c r="M87" s="6"/>
      <c r="BJ87" s="6"/>
      <c r="BK87" s="6"/>
      <c r="BL87" s="6"/>
      <c r="BM87" s="6"/>
      <c r="BN87" s="9"/>
      <c r="BO87" s="9"/>
      <c r="BQ87" s="144"/>
      <c r="BR87" s="137"/>
      <c r="BS87" s="138"/>
      <c r="BT87" s="137"/>
      <c r="BU87" s="139"/>
    </row>
    <row r="88" spans="1:73" ht="10.199999999999999" customHeight="1" x14ac:dyDescent="0.2"/>
    <row r="89" spans="1:73" ht="10.199999999999999" customHeight="1" x14ac:dyDescent="0.2"/>
    <row r="90" spans="1:73" ht="10.199999999999999" customHeight="1" x14ac:dyDescent="0.2"/>
  </sheetData>
  <mergeCells count="848">
    <mergeCell ref="BS84:BS85"/>
    <mergeCell ref="BT84:BT85"/>
    <mergeCell ref="BU84:BU85"/>
    <mergeCell ref="BQ82:BQ83"/>
    <mergeCell ref="BR82:BR83"/>
    <mergeCell ref="BS82:BS83"/>
    <mergeCell ref="BT82:BT83"/>
    <mergeCell ref="BU82:BU83"/>
    <mergeCell ref="BS86:BS87"/>
    <mergeCell ref="BT86:BT87"/>
    <mergeCell ref="BU86:BU87"/>
    <mergeCell ref="O52:O53"/>
    <mergeCell ref="T52:T53"/>
    <mergeCell ref="O54:R55"/>
    <mergeCell ref="T54:W55"/>
    <mergeCell ref="O56:R57"/>
    <mergeCell ref="T56:W57"/>
    <mergeCell ref="AZ52:AZ53"/>
    <mergeCell ref="B84:B85"/>
    <mergeCell ref="D84:D85"/>
    <mergeCell ref="E84:E85"/>
    <mergeCell ref="F84:F85"/>
    <mergeCell ref="G84:G85"/>
    <mergeCell ref="BE52:BE53"/>
    <mergeCell ref="AZ54:BC55"/>
    <mergeCell ref="BE54:BH55"/>
    <mergeCell ref="AZ56:BC57"/>
    <mergeCell ref="BE56:BH57"/>
    <mergeCell ref="AF84:AF85"/>
    <mergeCell ref="AG84:AG85"/>
    <mergeCell ref="AH84:AH85"/>
    <mergeCell ref="AI84:AI85"/>
    <mergeCell ref="AJ84:AJ85"/>
    <mergeCell ref="AM84:AM85"/>
    <mergeCell ref="BR86:BR87"/>
    <mergeCell ref="AO84:AO85"/>
    <mergeCell ref="AP84:AP85"/>
    <mergeCell ref="AQ84:AQ85"/>
    <mergeCell ref="AR84:AR85"/>
    <mergeCell ref="BQ84:BQ85"/>
    <mergeCell ref="BR84:BR85"/>
    <mergeCell ref="B86:B87"/>
    <mergeCell ref="D86:D87"/>
    <mergeCell ref="E86:E87"/>
    <mergeCell ref="F86:F87"/>
    <mergeCell ref="G86:G87"/>
    <mergeCell ref="BQ86:BQ87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BQ80:BQ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78:AJ79"/>
    <mergeCell ref="AM82:AM83"/>
    <mergeCell ref="AO82:AO83"/>
    <mergeCell ref="AP82:AP83"/>
    <mergeCell ref="AQ82:AQ83"/>
    <mergeCell ref="AR82:AR83"/>
    <mergeCell ref="AQ80:AQ81"/>
    <mergeCell ref="AR80:AR81"/>
    <mergeCell ref="AJ82:AJ83"/>
    <mergeCell ref="AM78:AM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O78:AO79"/>
    <mergeCell ref="AP78:AP79"/>
    <mergeCell ref="BS78:BS79"/>
    <mergeCell ref="BT78:BT79"/>
    <mergeCell ref="AQ78:AQ79"/>
    <mergeCell ref="AR78:AR79"/>
    <mergeCell ref="BQ78:BQ79"/>
    <mergeCell ref="BR78:BR79"/>
    <mergeCell ref="B78:B79"/>
    <mergeCell ref="D78:D79"/>
    <mergeCell ref="E78:E79"/>
    <mergeCell ref="F78:F79"/>
    <mergeCell ref="G78:G79"/>
    <mergeCell ref="AJ76:AJ77"/>
    <mergeCell ref="AF78:AF79"/>
    <mergeCell ref="AG78:AG79"/>
    <mergeCell ref="AH78:AH79"/>
    <mergeCell ref="AI78:AI79"/>
    <mergeCell ref="BQ76:BQ77"/>
    <mergeCell ref="BR76:BR77"/>
    <mergeCell ref="BS76:BS77"/>
    <mergeCell ref="BT76:BT77"/>
    <mergeCell ref="BU76:BU77"/>
    <mergeCell ref="AM76:AM77"/>
    <mergeCell ref="AO76:AO77"/>
    <mergeCell ref="AP76:AP77"/>
    <mergeCell ref="AQ76:AQ77"/>
    <mergeCell ref="AR76:AR77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BQ50:BQ51"/>
    <mergeCell ref="BR50:BR51"/>
    <mergeCell ref="BS50:BS51"/>
    <mergeCell ref="BT50:BT51"/>
    <mergeCell ref="AH50:AH51"/>
    <mergeCell ref="AI50:AI51"/>
    <mergeCell ref="AJ50:AJ51"/>
    <mergeCell ref="AM50:AM51"/>
    <mergeCell ref="AO50:AO51"/>
    <mergeCell ref="AP50:AP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BQ48:BQ49"/>
    <mergeCell ref="BR48:BR49"/>
    <mergeCell ref="AH48:AH49"/>
    <mergeCell ref="AI48:AI49"/>
    <mergeCell ref="AJ48:AJ49"/>
    <mergeCell ref="AM48:AM49"/>
    <mergeCell ref="AO48:AO49"/>
    <mergeCell ref="AP48:AP49"/>
    <mergeCell ref="AF50:AF51"/>
    <mergeCell ref="AG50:AG51"/>
    <mergeCell ref="AQ48:AQ49"/>
    <mergeCell ref="AR48:AR49"/>
    <mergeCell ref="AZ48:BC49"/>
    <mergeCell ref="BE48:BH49"/>
    <mergeCell ref="AQ50:AQ51"/>
    <mergeCell ref="AR50:AR51"/>
    <mergeCell ref="O46:R47"/>
    <mergeCell ref="T46:W47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6:AJ47"/>
    <mergeCell ref="AM46:AM47"/>
    <mergeCell ref="AO46:AO47"/>
    <mergeCell ref="AP46:AP47"/>
    <mergeCell ref="AQ46:AQ47"/>
    <mergeCell ref="AR46:AR47"/>
    <mergeCell ref="AZ46:BC47"/>
    <mergeCell ref="BE46:BH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O48:R49"/>
    <mergeCell ref="T48:W49"/>
    <mergeCell ref="AF48:AF49"/>
    <mergeCell ref="AG48:AG49"/>
    <mergeCell ref="BQ44:BQ45"/>
    <mergeCell ref="BR44:BR45"/>
    <mergeCell ref="BS44:BS45"/>
    <mergeCell ref="BT44:BT45"/>
    <mergeCell ref="BU44:BU45"/>
    <mergeCell ref="AZ44:AZ45"/>
    <mergeCell ref="BE44:BE45"/>
    <mergeCell ref="AP44:AP45"/>
    <mergeCell ref="AQ44:AQ45"/>
    <mergeCell ref="AR44:AR45"/>
    <mergeCell ref="AF44:AF45"/>
    <mergeCell ref="AG44:AG45"/>
    <mergeCell ref="AH44:AH45"/>
    <mergeCell ref="AI44:AI45"/>
    <mergeCell ref="AJ44:AJ45"/>
    <mergeCell ref="AM44:AM45"/>
    <mergeCell ref="B46:B47"/>
    <mergeCell ref="D46:D47"/>
    <mergeCell ref="E46:E47"/>
    <mergeCell ref="F46:F47"/>
    <mergeCell ref="G46:G47"/>
    <mergeCell ref="AO44:AO45"/>
    <mergeCell ref="AF46:AF47"/>
    <mergeCell ref="AG46:AG47"/>
    <mergeCell ref="AH46:AH47"/>
    <mergeCell ref="AI46:AI47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O44:O45"/>
    <mergeCell ref="T44:T45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BQ38:BQ39"/>
    <mergeCell ref="BR38:BR39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BQ36:BQ37"/>
    <mergeCell ref="BR36:BR37"/>
    <mergeCell ref="AF36:AF37"/>
    <mergeCell ref="AG36:AG37"/>
    <mergeCell ref="AH36:AH37"/>
    <mergeCell ref="AI36:AI37"/>
    <mergeCell ref="AJ36:AJ37"/>
    <mergeCell ref="AM36:AM37"/>
    <mergeCell ref="AF38:AF39"/>
    <mergeCell ref="AG38:AG39"/>
    <mergeCell ref="AO36:AO37"/>
    <mergeCell ref="AP36:AP37"/>
    <mergeCell ref="AQ36:AQ37"/>
    <mergeCell ref="AR36:AR37"/>
    <mergeCell ref="AQ38:AQ39"/>
    <mergeCell ref="AR38:AR39"/>
    <mergeCell ref="AQ34:AQ35"/>
    <mergeCell ref="AR34:AR35"/>
    <mergeCell ref="BS36:BS37"/>
    <mergeCell ref="BT36:BT37"/>
    <mergeCell ref="BU36:BU37"/>
    <mergeCell ref="B38:B39"/>
    <mergeCell ref="D38:D39"/>
    <mergeCell ref="E38:E39"/>
    <mergeCell ref="F38:F39"/>
    <mergeCell ref="G38:G39"/>
    <mergeCell ref="BS34:BS35"/>
    <mergeCell ref="BT34:BT35"/>
    <mergeCell ref="BU34:BU35"/>
    <mergeCell ref="B36:B37"/>
    <mergeCell ref="D36:D37"/>
    <mergeCell ref="E36:E37"/>
    <mergeCell ref="F36:F37"/>
    <mergeCell ref="G36:G37"/>
    <mergeCell ref="AJ34:AJ35"/>
    <mergeCell ref="AM34:AM35"/>
    <mergeCell ref="BS32:BS33"/>
    <mergeCell ref="BT32:BT33"/>
    <mergeCell ref="AH32:AH33"/>
    <mergeCell ref="AI32:AI33"/>
    <mergeCell ref="AJ32:AJ33"/>
    <mergeCell ref="AM32:AM33"/>
    <mergeCell ref="AO32:AO33"/>
    <mergeCell ref="AP32:AP33"/>
    <mergeCell ref="AH34:AH35"/>
    <mergeCell ref="AI34:AI35"/>
    <mergeCell ref="AQ32:AQ33"/>
    <mergeCell ref="AR32:AR33"/>
    <mergeCell ref="BQ32:BQ33"/>
    <mergeCell ref="BR32:BR33"/>
    <mergeCell ref="BQ34:BQ35"/>
    <mergeCell ref="BR34:BR35"/>
    <mergeCell ref="AO34:AO35"/>
    <mergeCell ref="AP34:AP35"/>
    <mergeCell ref="B30:B31"/>
    <mergeCell ref="D30:D31"/>
    <mergeCell ref="BU32:BU33"/>
    <mergeCell ref="B34:B35"/>
    <mergeCell ref="D34:D35"/>
    <mergeCell ref="E34:E35"/>
    <mergeCell ref="F34:F35"/>
    <mergeCell ref="G34:G35"/>
    <mergeCell ref="AF34:AF35"/>
    <mergeCell ref="AG34:AG35"/>
    <mergeCell ref="BQ30:BQ31"/>
    <mergeCell ref="BR30:BR31"/>
    <mergeCell ref="AF30:AF31"/>
    <mergeCell ref="AG30:AG31"/>
    <mergeCell ref="AH30:AH31"/>
    <mergeCell ref="AI30:AI31"/>
    <mergeCell ref="AJ30:AJ31"/>
    <mergeCell ref="AM30:AM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E30:E31"/>
    <mergeCell ref="F30:F31"/>
    <mergeCell ref="G30:G31"/>
    <mergeCell ref="R30:T39"/>
    <mergeCell ref="AR28:AR29"/>
    <mergeCell ref="BQ28:BQ29"/>
    <mergeCell ref="AO30:AO31"/>
    <mergeCell ref="AP30:AP31"/>
    <mergeCell ref="AQ30:AQ31"/>
    <mergeCell ref="AR30:AR31"/>
    <mergeCell ref="BT26:BT27"/>
    <mergeCell ref="BU26:BU27"/>
    <mergeCell ref="AQ26:AQ27"/>
    <mergeCell ref="AR26:AR27"/>
    <mergeCell ref="BQ26:BQ27"/>
    <mergeCell ref="BR26:BR27"/>
    <mergeCell ref="BS26:BS27"/>
    <mergeCell ref="BU28:BU29"/>
    <mergeCell ref="AI28:AI29"/>
    <mergeCell ref="AJ28:AJ29"/>
    <mergeCell ref="AM28:AM29"/>
    <mergeCell ref="AO28:AO29"/>
    <mergeCell ref="AP28:AP29"/>
    <mergeCell ref="AQ28:AQ29"/>
    <mergeCell ref="BR28:BR29"/>
    <mergeCell ref="BS28:BS29"/>
    <mergeCell ref="BT28:BT29"/>
    <mergeCell ref="B26:B27"/>
    <mergeCell ref="D26:D27"/>
    <mergeCell ref="E26:E27"/>
    <mergeCell ref="F26:F27"/>
    <mergeCell ref="G26:G27"/>
    <mergeCell ref="AF26:AF27"/>
    <mergeCell ref="AG28:AG29"/>
    <mergeCell ref="AH28:AH29"/>
    <mergeCell ref="AP26:AP27"/>
    <mergeCell ref="AG26:AG27"/>
    <mergeCell ref="AH26:AH27"/>
    <mergeCell ref="AI26:AI27"/>
    <mergeCell ref="AJ26:AJ27"/>
    <mergeCell ref="AM26:AM27"/>
    <mergeCell ref="AO26:AO27"/>
    <mergeCell ref="B28:B29"/>
    <mergeCell ref="D28:D29"/>
    <mergeCell ref="E28:E29"/>
    <mergeCell ref="F28:F29"/>
    <mergeCell ref="G28:G29"/>
    <mergeCell ref="AF28:AF29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22:B23"/>
    <mergeCell ref="D22:D23"/>
    <mergeCell ref="AR24:AR25"/>
    <mergeCell ref="BQ24:BQ25"/>
    <mergeCell ref="BR24:BR25"/>
    <mergeCell ref="BS24:BS25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E22:E23"/>
    <mergeCell ref="F22:F23"/>
    <mergeCell ref="G22:G23"/>
    <mergeCell ref="AF22:AF23"/>
    <mergeCell ref="AR20:AR21"/>
    <mergeCell ref="BQ20:BQ21"/>
    <mergeCell ref="AP22:AP23"/>
    <mergeCell ref="AQ22:AQ23"/>
    <mergeCell ref="AR22:AR23"/>
    <mergeCell ref="BQ22:BQ23"/>
    <mergeCell ref="BT18:BT19"/>
    <mergeCell ref="BU18:BU19"/>
    <mergeCell ref="AQ18:AQ19"/>
    <mergeCell ref="AR18:AR19"/>
    <mergeCell ref="BQ18:BQ19"/>
    <mergeCell ref="BR18:BR19"/>
    <mergeCell ref="BS18:BS19"/>
    <mergeCell ref="BU20:BU21"/>
    <mergeCell ref="AI20:AI21"/>
    <mergeCell ref="AJ20:AJ21"/>
    <mergeCell ref="AM20:AM21"/>
    <mergeCell ref="AO20:AO21"/>
    <mergeCell ref="AP20:AP21"/>
    <mergeCell ref="AQ20:AQ21"/>
    <mergeCell ref="BR20:BR21"/>
    <mergeCell ref="BS20:BS21"/>
    <mergeCell ref="BT20:BT21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R13:T29"/>
    <mergeCell ref="B14:B15"/>
    <mergeCell ref="D14:D15"/>
    <mergeCell ref="E14:E15"/>
    <mergeCell ref="F14:F15"/>
    <mergeCell ref="G14:G15"/>
    <mergeCell ref="AF14:AF15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R6:BR7"/>
    <mergeCell ref="AF6:AF7"/>
    <mergeCell ref="AG6:AG7"/>
    <mergeCell ref="AH6:AH7"/>
    <mergeCell ref="AI6:AI7"/>
    <mergeCell ref="AJ6:AJ7"/>
    <mergeCell ref="AM6:AM7"/>
    <mergeCell ref="AG8:AG9"/>
    <mergeCell ref="AO6:AO7"/>
    <mergeCell ref="AP6:AP7"/>
    <mergeCell ref="AQ6:AQ7"/>
    <mergeCell ref="AR6:AR7"/>
    <mergeCell ref="BQ6:BQ7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  <mergeCell ref="A86:A87"/>
    <mergeCell ref="A6:A7"/>
    <mergeCell ref="AK44:AK45"/>
    <mergeCell ref="AL46:AL47"/>
    <mergeCell ref="BV26:BV27"/>
    <mergeCell ref="AG4:AO4"/>
    <mergeCell ref="AL26:AL27"/>
    <mergeCell ref="BS6:BS7"/>
    <mergeCell ref="BT6:BT7"/>
    <mergeCell ref="BU6:BU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8EBB-A7E3-4718-8291-22AE3D6ED370}">
  <sheetPr codeName="Sheet21">
    <pageSetUpPr fitToPage="1"/>
  </sheetPr>
  <dimension ref="A1:AL62"/>
  <sheetViews>
    <sheetView zoomScale="85" zoomScaleNormal="85" zoomScaleSheetLayoutView="85" workbookViewId="0">
      <selection activeCell="D1" sqref="D1:AG1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5" customWidth="1"/>
    <col min="5" max="5" width="1.5546875" style="4" customWidth="1"/>
    <col min="6" max="6" width="6.5546875" style="3" customWidth="1"/>
    <col min="7" max="7" width="1.5546875" style="4" customWidth="1"/>
    <col min="8" max="30" width="2.5546875" style="2" customWidth="1"/>
    <col min="31" max="31" width="0" style="2" hidden="1" customWidth="1"/>
    <col min="32" max="32" width="9.109375" style="5" customWidth="1"/>
    <col min="33" max="33" width="1.5546875" style="4" customWidth="1"/>
    <col min="34" max="34" width="6.5546875" style="3" customWidth="1"/>
    <col min="35" max="35" width="1.5546875" style="4" customWidth="1"/>
    <col min="36" max="36" width="4.109375" style="1" customWidth="1"/>
    <col min="37" max="37" width="2.5546875" style="2" customWidth="1"/>
    <col min="38" max="38" width="4.109375" style="1" customWidth="1"/>
    <col min="39" max="39" width="2.5546875" style="2" customWidth="1"/>
    <col min="40" max="16384" width="9" style="2"/>
  </cols>
  <sheetData>
    <row r="1" spans="1:36" ht="30" customHeight="1" x14ac:dyDescent="0.2">
      <c r="D1" s="140" t="s">
        <v>227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</row>
    <row r="3" spans="1:36" ht="24.9" customHeight="1" x14ac:dyDescent="0.2">
      <c r="M3" s="170" t="s">
        <v>163</v>
      </c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AB3" s="143" t="s">
        <v>214</v>
      </c>
      <c r="AC3" s="141"/>
      <c r="AD3" s="141"/>
      <c r="AE3" s="141"/>
      <c r="AF3" s="141"/>
      <c r="AG3" s="141"/>
      <c r="AH3" s="141"/>
      <c r="AI3" s="141"/>
      <c r="AJ3" s="141"/>
    </row>
    <row r="4" spans="1:36" x14ac:dyDescent="0.2">
      <c r="O4" s="137" t="s">
        <v>229</v>
      </c>
      <c r="P4" s="137"/>
      <c r="Q4" s="137"/>
      <c r="R4" s="137"/>
      <c r="S4" s="137"/>
      <c r="T4" s="137"/>
      <c r="U4" s="137"/>
      <c r="V4" s="137"/>
      <c r="W4" s="137"/>
      <c r="AB4" s="143" t="s">
        <v>3</v>
      </c>
      <c r="AC4" s="141"/>
      <c r="AD4" s="141"/>
      <c r="AE4" s="141"/>
      <c r="AF4" s="141"/>
      <c r="AG4" s="141"/>
      <c r="AH4" s="141"/>
      <c r="AI4" s="141"/>
      <c r="AJ4" s="141"/>
    </row>
    <row r="6" spans="1:36" ht="14.4" customHeight="1" thickBot="1" x14ac:dyDescent="0.25">
      <c r="A6" s="136" t="s">
        <v>228</v>
      </c>
      <c r="B6" s="139">
        <v>1</v>
      </c>
      <c r="D6" s="144" t="s">
        <v>164</v>
      </c>
      <c r="E6" s="137" t="s">
        <v>5</v>
      </c>
      <c r="F6" s="138" t="s">
        <v>6</v>
      </c>
      <c r="G6" s="137" t="s">
        <v>7</v>
      </c>
      <c r="H6" s="46"/>
      <c r="I6" s="46"/>
      <c r="J6" s="6"/>
      <c r="K6" s="6"/>
      <c r="L6" s="6"/>
      <c r="M6" s="6"/>
      <c r="Q6" s="7"/>
      <c r="R6" s="29"/>
      <c r="S6" s="30"/>
      <c r="T6" s="30"/>
      <c r="U6" s="7"/>
      <c r="Y6" s="6"/>
      <c r="Z6" s="6"/>
      <c r="AA6" s="6"/>
      <c r="AB6" s="6"/>
      <c r="AC6" s="46"/>
      <c r="AD6" s="46"/>
      <c r="AF6" s="144" t="s">
        <v>165</v>
      </c>
      <c r="AG6" s="137" t="s">
        <v>5</v>
      </c>
      <c r="AH6" s="138" t="s">
        <v>33</v>
      </c>
      <c r="AI6" s="137" t="s">
        <v>7</v>
      </c>
      <c r="AJ6" s="139">
        <v>28</v>
      </c>
    </row>
    <row r="7" spans="1:36" ht="14.4" customHeight="1" thickTop="1" thickBot="1" x14ac:dyDescent="0.25">
      <c r="A7" s="136"/>
      <c r="B7" s="139"/>
      <c r="D7" s="144"/>
      <c r="E7" s="137"/>
      <c r="F7" s="138"/>
      <c r="G7" s="137"/>
      <c r="H7" s="37"/>
      <c r="I7" s="37"/>
      <c r="J7" s="50"/>
      <c r="K7" s="6"/>
      <c r="L7" s="6"/>
      <c r="M7" s="6"/>
      <c r="Q7" s="7"/>
      <c r="R7" s="30"/>
      <c r="S7" s="30"/>
      <c r="T7" s="30"/>
      <c r="U7" s="7"/>
      <c r="Y7" s="6"/>
      <c r="Z7" s="6"/>
      <c r="AA7" s="6"/>
      <c r="AB7" s="57"/>
      <c r="AC7" s="37"/>
      <c r="AD7" s="37"/>
      <c r="AF7" s="144"/>
      <c r="AG7" s="137"/>
      <c r="AH7" s="138"/>
      <c r="AI7" s="137"/>
      <c r="AJ7" s="139"/>
    </row>
    <row r="8" spans="1:36" ht="14.4" customHeight="1" thickTop="1" thickBot="1" x14ac:dyDescent="0.25">
      <c r="B8" s="139">
        <v>2</v>
      </c>
      <c r="D8" s="144" t="s">
        <v>166</v>
      </c>
      <c r="E8" s="137" t="s">
        <v>5</v>
      </c>
      <c r="F8" s="138" t="s">
        <v>19</v>
      </c>
      <c r="G8" s="137" t="s">
        <v>7</v>
      </c>
      <c r="H8" s="46"/>
      <c r="I8" s="11"/>
      <c r="J8" s="12"/>
      <c r="K8" s="60"/>
      <c r="L8" s="6"/>
      <c r="M8" s="6"/>
      <c r="Q8" s="7"/>
      <c r="R8" s="30"/>
      <c r="S8" s="30"/>
      <c r="T8" s="30"/>
      <c r="U8" s="7"/>
      <c r="Y8" s="6"/>
      <c r="Z8" s="6"/>
      <c r="AA8" s="6"/>
      <c r="AB8" s="13"/>
      <c r="AC8" s="12"/>
      <c r="AD8" s="8"/>
      <c r="AF8" s="144" t="s">
        <v>30</v>
      </c>
      <c r="AG8" s="137" t="s">
        <v>5</v>
      </c>
      <c r="AH8" s="138" t="s">
        <v>15</v>
      </c>
      <c r="AI8" s="137" t="s">
        <v>7</v>
      </c>
      <c r="AJ8" s="139">
        <v>29</v>
      </c>
    </row>
    <row r="9" spans="1:36" ht="14.4" customHeight="1" thickTop="1" thickBot="1" x14ac:dyDescent="0.25">
      <c r="B9" s="139"/>
      <c r="D9" s="144"/>
      <c r="E9" s="137"/>
      <c r="F9" s="138"/>
      <c r="G9" s="137"/>
      <c r="H9" s="37"/>
      <c r="I9" s="47"/>
      <c r="J9" s="37"/>
      <c r="K9" s="60"/>
      <c r="L9" s="6"/>
      <c r="M9" s="6"/>
      <c r="Q9" s="7"/>
      <c r="R9" s="30"/>
      <c r="S9" s="30"/>
      <c r="T9" s="30"/>
      <c r="U9" s="7"/>
      <c r="Y9" s="6"/>
      <c r="Z9" s="6"/>
      <c r="AA9" s="6"/>
      <c r="AB9" s="12"/>
      <c r="AC9" s="13"/>
      <c r="AD9" s="9"/>
      <c r="AF9" s="144"/>
      <c r="AG9" s="137"/>
      <c r="AH9" s="138"/>
      <c r="AI9" s="137"/>
      <c r="AJ9" s="139"/>
    </row>
    <row r="10" spans="1:36" ht="14.4" customHeight="1" thickTop="1" thickBot="1" x14ac:dyDescent="0.25">
      <c r="B10" s="139">
        <v>3</v>
      </c>
      <c r="D10" s="144" t="s">
        <v>167</v>
      </c>
      <c r="E10" s="137" t="s">
        <v>5</v>
      </c>
      <c r="F10" s="138" t="s">
        <v>15</v>
      </c>
      <c r="G10" s="137" t="s">
        <v>7</v>
      </c>
      <c r="H10" s="10"/>
      <c r="I10" s="6"/>
      <c r="J10" s="37"/>
      <c r="K10" s="60"/>
      <c r="L10" s="6"/>
      <c r="M10" s="6"/>
      <c r="O10" s="31"/>
      <c r="Y10" s="6"/>
      <c r="Z10" s="6"/>
      <c r="AA10" s="6"/>
      <c r="AB10" s="12"/>
      <c r="AC10" s="53"/>
      <c r="AD10" s="46"/>
      <c r="AF10" s="144" t="s">
        <v>168</v>
      </c>
      <c r="AG10" s="137" t="s">
        <v>5</v>
      </c>
      <c r="AH10" s="138" t="s">
        <v>18</v>
      </c>
      <c r="AI10" s="137" t="s">
        <v>7</v>
      </c>
      <c r="AJ10" s="139">
        <v>30</v>
      </c>
    </row>
    <row r="11" spans="1:36" ht="14.4" customHeight="1" thickTop="1" thickBot="1" x14ac:dyDescent="0.25">
      <c r="B11" s="139"/>
      <c r="D11" s="144"/>
      <c r="E11" s="137"/>
      <c r="F11" s="138"/>
      <c r="G11" s="137"/>
      <c r="H11" s="6"/>
      <c r="I11" s="6"/>
      <c r="J11" s="37"/>
      <c r="K11" s="50"/>
      <c r="L11" s="6"/>
      <c r="M11" s="6"/>
      <c r="O11" s="31"/>
      <c r="Y11" s="6"/>
      <c r="Z11" s="6"/>
      <c r="AA11" s="11"/>
      <c r="AB11" s="37"/>
      <c r="AC11" s="6"/>
      <c r="AD11" s="37"/>
      <c r="AF11" s="144"/>
      <c r="AG11" s="137"/>
      <c r="AH11" s="138"/>
      <c r="AI11" s="137"/>
      <c r="AJ11" s="139"/>
    </row>
    <row r="12" spans="1:36" ht="14.4" customHeight="1" thickTop="1" thickBot="1" x14ac:dyDescent="0.25">
      <c r="B12" s="139">
        <v>4</v>
      </c>
      <c r="D12" s="144" t="s">
        <v>159</v>
      </c>
      <c r="E12" s="137" t="s">
        <v>5</v>
      </c>
      <c r="F12" s="138" t="s">
        <v>33</v>
      </c>
      <c r="G12" s="137" t="s">
        <v>7</v>
      </c>
      <c r="H12" s="46"/>
      <c r="I12" s="6"/>
      <c r="J12" s="11"/>
      <c r="K12" s="12"/>
      <c r="L12" s="60"/>
      <c r="M12" s="6"/>
      <c r="O12" s="31"/>
      <c r="Y12" s="6"/>
      <c r="Z12" s="6"/>
      <c r="AA12" s="54"/>
      <c r="AB12" s="37"/>
      <c r="AC12" s="6"/>
      <c r="AD12" s="46"/>
      <c r="AF12" s="144" t="s">
        <v>169</v>
      </c>
      <c r="AG12" s="137" t="s">
        <v>5</v>
      </c>
      <c r="AH12" s="138" t="s">
        <v>21</v>
      </c>
      <c r="AI12" s="137" t="s">
        <v>7</v>
      </c>
      <c r="AJ12" s="139">
        <v>31</v>
      </c>
    </row>
    <row r="13" spans="1:36" ht="14.4" customHeight="1" thickTop="1" thickBot="1" x14ac:dyDescent="0.25">
      <c r="B13" s="139"/>
      <c r="D13" s="144"/>
      <c r="E13" s="137"/>
      <c r="F13" s="138"/>
      <c r="G13" s="137"/>
      <c r="H13" s="37"/>
      <c r="I13" s="50"/>
      <c r="J13" s="11"/>
      <c r="K13" s="12"/>
      <c r="L13" s="60"/>
      <c r="M13" s="6"/>
      <c r="O13" s="31"/>
      <c r="Y13" s="6"/>
      <c r="Z13" s="6"/>
      <c r="AA13" s="55"/>
      <c r="AB13" s="37"/>
      <c r="AC13" s="57"/>
      <c r="AD13" s="37"/>
      <c r="AF13" s="144"/>
      <c r="AG13" s="137"/>
      <c r="AH13" s="138"/>
      <c r="AI13" s="137"/>
      <c r="AJ13" s="139"/>
    </row>
    <row r="14" spans="1:36" ht="14.4" customHeight="1" thickTop="1" x14ac:dyDescent="0.2">
      <c r="B14" s="139">
        <v>5</v>
      </c>
      <c r="D14" s="144" t="s">
        <v>170</v>
      </c>
      <c r="E14" s="137" t="s">
        <v>5</v>
      </c>
      <c r="F14" s="138" t="s">
        <v>21</v>
      </c>
      <c r="G14" s="137" t="s">
        <v>7</v>
      </c>
      <c r="H14" s="10"/>
      <c r="I14" s="13"/>
      <c r="J14" s="13"/>
      <c r="K14" s="12"/>
      <c r="L14" s="60"/>
      <c r="M14" s="6"/>
      <c r="O14" s="31"/>
      <c r="Y14" s="6"/>
      <c r="Z14" s="6"/>
      <c r="AA14" s="55"/>
      <c r="AB14" s="11"/>
      <c r="AC14" s="13"/>
      <c r="AD14" s="14"/>
      <c r="AF14" s="144" t="s">
        <v>171</v>
      </c>
      <c r="AG14" s="137" t="s">
        <v>5</v>
      </c>
      <c r="AH14" s="138" t="s">
        <v>19</v>
      </c>
      <c r="AI14" s="137" t="s">
        <v>7</v>
      </c>
      <c r="AJ14" s="139">
        <v>32</v>
      </c>
    </row>
    <row r="15" spans="1:36" ht="14.4" customHeight="1" thickBot="1" x14ac:dyDescent="0.25">
      <c r="B15" s="139"/>
      <c r="D15" s="144"/>
      <c r="E15" s="137"/>
      <c r="F15" s="138"/>
      <c r="G15" s="137"/>
      <c r="H15" s="6"/>
      <c r="I15" s="37"/>
      <c r="J15" s="13"/>
      <c r="K15" s="37"/>
      <c r="L15" s="60"/>
      <c r="M15" s="6"/>
      <c r="O15" s="31"/>
      <c r="Y15" s="6"/>
      <c r="Z15" s="6"/>
      <c r="AA15" s="55"/>
      <c r="AB15" s="51"/>
      <c r="AC15" s="37"/>
      <c r="AD15" s="9"/>
      <c r="AF15" s="144"/>
      <c r="AG15" s="137"/>
      <c r="AH15" s="138"/>
      <c r="AI15" s="137"/>
      <c r="AJ15" s="139"/>
    </row>
    <row r="16" spans="1:36" ht="14.4" customHeight="1" thickTop="1" x14ac:dyDescent="0.2">
      <c r="B16" s="139">
        <v>6</v>
      </c>
      <c r="D16" s="144" t="s">
        <v>172</v>
      </c>
      <c r="E16" s="137" t="s">
        <v>5</v>
      </c>
      <c r="F16" s="138" t="s">
        <v>29</v>
      </c>
      <c r="G16" s="137" t="s">
        <v>7</v>
      </c>
      <c r="H16" s="6"/>
      <c r="I16" s="37"/>
      <c r="J16" s="58"/>
      <c r="K16" s="37"/>
      <c r="L16" s="60"/>
      <c r="V16" s="31"/>
      <c r="W16" s="31"/>
      <c r="Y16" s="6"/>
      <c r="Z16" s="6"/>
      <c r="AA16" s="12"/>
      <c r="AB16" s="56"/>
      <c r="AC16" s="37"/>
      <c r="AD16" s="8"/>
      <c r="AF16" s="144" t="s">
        <v>173</v>
      </c>
      <c r="AG16" s="137" t="s">
        <v>5</v>
      </c>
      <c r="AH16" s="138" t="s">
        <v>29</v>
      </c>
      <c r="AI16" s="137" t="s">
        <v>7</v>
      </c>
      <c r="AJ16" s="139">
        <v>33</v>
      </c>
    </row>
    <row r="17" spans="1:37" ht="14.4" customHeight="1" thickBot="1" x14ac:dyDescent="0.25">
      <c r="B17" s="139"/>
      <c r="D17" s="144"/>
      <c r="E17" s="137"/>
      <c r="F17" s="138"/>
      <c r="G17" s="137"/>
      <c r="H17" s="9"/>
      <c r="I17" s="49"/>
      <c r="J17" s="60"/>
      <c r="K17" s="37"/>
      <c r="L17" s="60"/>
      <c r="M17" s="151">
        <v>1</v>
      </c>
      <c r="N17" s="18"/>
      <c r="O17" s="19"/>
      <c r="P17" s="40"/>
      <c r="Q17" s="24"/>
      <c r="R17" s="31"/>
      <c r="T17" s="44"/>
      <c r="U17" s="151">
        <v>3</v>
      </c>
      <c r="V17" s="18"/>
      <c r="W17" s="19"/>
      <c r="X17" s="40"/>
      <c r="Y17" s="24"/>
      <c r="Z17" s="6"/>
      <c r="AA17" s="12"/>
      <c r="AB17" s="56"/>
      <c r="AC17" s="51"/>
      <c r="AD17" s="9"/>
      <c r="AF17" s="144"/>
      <c r="AG17" s="137"/>
      <c r="AH17" s="138"/>
      <c r="AI17" s="137"/>
      <c r="AJ17" s="139"/>
    </row>
    <row r="18" spans="1:37" ht="14.4" customHeight="1" thickTop="1" thickBot="1" x14ac:dyDescent="0.25">
      <c r="B18" s="139">
        <v>7</v>
      </c>
      <c r="D18" s="144" t="s">
        <v>92</v>
      </c>
      <c r="E18" s="137" t="s">
        <v>5</v>
      </c>
      <c r="F18" s="138" t="s">
        <v>94</v>
      </c>
      <c r="G18" s="137" t="s">
        <v>7</v>
      </c>
      <c r="H18" s="46"/>
      <c r="I18" s="60"/>
      <c r="J18" s="6"/>
      <c r="K18" s="37"/>
      <c r="L18" s="60"/>
      <c r="M18" s="152"/>
      <c r="N18" s="38"/>
      <c r="O18" s="39"/>
      <c r="P18" s="39"/>
      <c r="Q18" s="41"/>
      <c r="R18" s="31"/>
      <c r="T18" s="44"/>
      <c r="U18" s="152"/>
      <c r="V18" s="38"/>
      <c r="W18" s="39"/>
      <c r="X18" s="39"/>
      <c r="Y18" s="41"/>
      <c r="Z18" s="6"/>
      <c r="AA18" s="12"/>
      <c r="AB18" s="6"/>
      <c r="AC18" s="56"/>
      <c r="AD18" s="46"/>
      <c r="AF18" s="144" t="s">
        <v>174</v>
      </c>
      <c r="AG18" s="137" t="s">
        <v>5</v>
      </c>
      <c r="AH18" s="138" t="s">
        <v>6</v>
      </c>
      <c r="AI18" s="137" t="s">
        <v>7</v>
      </c>
      <c r="AJ18" s="139">
        <v>34</v>
      </c>
    </row>
    <row r="19" spans="1:37" ht="14.4" customHeight="1" thickTop="1" thickBot="1" x14ac:dyDescent="0.25">
      <c r="B19" s="139"/>
      <c r="D19" s="144"/>
      <c r="E19" s="137"/>
      <c r="F19" s="138"/>
      <c r="G19" s="137"/>
      <c r="H19" s="6"/>
      <c r="I19" s="6"/>
      <c r="J19" s="6"/>
      <c r="K19" s="37"/>
      <c r="L19" s="50"/>
      <c r="M19" s="162" t="s">
        <v>208</v>
      </c>
      <c r="N19" s="159"/>
      <c r="O19" s="159"/>
      <c r="P19" s="159"/>
      <c r="Q19" s="161"/>
      <c r="R19" s="42"/>
      <c r="T19" s="42"/>
      <c r="U19" s="162" t="s">
        <v>211</v>
      </c>
      <c r="V19" s="159"/>
      <c r="W19" s="159"/>
      <c r="X19" s="159"/>
      <c r="Y19" s="159"/>
      <c r="Z19" s="13"/>
      <c r="AA19" s="37"/>
      <c r="AB19" s="6"/>
      <c r="AC19" s="6"/>
      <c r="AD19" s="37"/>
      <c r="AF19" s="144"/>
      <c r="AG19" s="137"/>
      <c r="AH19" s="138"/>
      <c r="AI19" s="137"/>
      <c r="AJ19" s="139"/>
    </row>
    <row r="20" spans="1:37" ht="14.4" customHeight="1" thickTop="1" thickBot="1" x14ac:dyDescent="0.25">
      <c r="A20" s="136" t="s">
        <v>228</v>
      </c>
      <c r="B20" s="139">
        <v>8</v>
      </c>
      <c r="D20" s="144" t="s">
        <v>175</v>
      </c>
      <c r="E20" s="137" t="s">
        <v>5</v>
      </c>
      <c r="F20" s="138" t="s">
        <v>38</v>
      </c>
      <c r="G20" s="137" t="s">
        <v>7</v>
      </c>
      <c r="H20" s="46"/>
      <c r="I20" s="46"/>
      <c r="J20" s="6"/>
      <c r="K20" s="11"/>
      <c r="L20" s="12"/>
      <c r="M20" s="162"/>
      <c r="N20" s="159"/>
      <c r="O20" s="159"/>
      <c r="P20" s="159"/>
      <c r="Q20" s="161"/>
      <c r="R20" s="42"/>
      <c r="T20" s="42"/>
      <c r="U20" s="162"/>
      <c r="V20" s="159"/>
      <c r="W20" s="159"/>
      <c r="X20" s="159"/>
      <c r="Y20" s="159"/>
      <c r="Z20" s="54"/>
      <c r="AA20" s="37"/>
      <c r="AB20" s="6"/>
      <c r="AC20" s="46"/>
      <c r="AD20" s="46"/>
      <c r="AF20" s="144" t="s">
        <v>176</v>
      </c>
      <c r="AG20" s="137" t="s">
        <v>5</v>
      </c>
      <c r="AH20" s="138" t="s">
        <v>21</v>
      </c>
      <c r="AI20" s="137" t="s">
        <v>7</v>
      </c>
      <c r="AJ20" s="139">
        <v>35</v>
      </c>
    </row>
    <row r="21" spans="1:37" ht="14.4" customHeight="1" thickTop="1" thickBot="1" x14ac:dyDescent="0.25">
      <c r="A21" s="136"/>
      <c r="B21" s="139"/>
      <c r="D21" s="144"/>
      <c r="E21" s="137"/>
      <c r="F21" s="138"/>
      <c r="G21" s="137"/>
      <c r="H21" s="37"/>
      <c r="I21" s="37"/>
      <c r="J21" s="50"/>
      <c r="K21" s="11"/>
      <c r="L21" s="12"/>
      <c r="M21" s="172" t="s">
        <v>202</v>
      </c>
      <c r="N21" s="173"/>
      <c r="O21" s="173"/>
      <c r="P21" s="173"/>
      <c r="Q21" s="174"/>
      <c r="R21" s="43"/>
      <c r="T21" s="43"/>
      <c r="U21" s="172" t="s">
        <v>212</v>
      </c>
      <c r="V21" s="173"/>
      <c r="W21" s="173"/>
      <c r="X21" s="173"/>
      <c r="Y21" s="173"/>
      <c r="Z21" s="55"/>
      <c r="AA21" s="37"/>
      <c r="AB21" s="57"/>
      <c r="AC21" s="37"/>
      <c r="AD21" s="37"/>
      <c r="AF21" s="144"/>
      <c r="AG21" s="137"/>
      <c r="AH21" s="138"/>
      <c r="AI21" s="137"/>
      <c r="AJ21" s="139"/>
    </row>
    <row r="22" spans="1:37" ht="14.4" customHeight="1" thickTop="1" x14ac:dyDescent="0.2">
      <c r="B22" s="139">
        <v>9</v>
      </c>
      <c r="D22" s="144" t="s">
        <v>177</v>
      </c>
      <c r="E22" s="137" t="s">
        <v>5</v>
      </c>
      <c r="F22" s="138" t="s">
        <v>15</v>
      </c>
      <c r="G22" s="137" t="s">
        <v>7</v>
      </c>
      <c r="H22" s="6"/>
      <c r="I22" s="11"/>
      <c r="J22" s="12"/>
      <c r="K22" s="59"/>
      <c r="L22" s="37"/>
      <c r="M22" s="175"/>
      <c r="N22" s="176"/>
      <c r="O22" s="176"/>
      <c r="P22" s="176"/>
      <c r="Q22" s="177"/>
      <c r="R22" s="43"/>
      <c r="S22" s="33"/>
      <c r="T22" s="43"/>
      <c r="U22" s="175"/>
      <c r="V22" s="176"/>
      <c r="W22" s="176"/>
      <c r="X22" s="176"/>
      <c r="Y22" s="176"/>
      <c r="Z22" s="55"/>
      <c r="AA22" s="11"/>
      <c r="AB22" s="13"/>
      <c r="AC22" s="12"/>
      <c r="AD22" s="8"/>
      <c r="AF22" s="144" t="s">
        <v>105</v>
      </c>
      <c r="AG22" s="137" t="s">
        <v>5</v>
      </c>
      <c r="AH22" s="138" t="s">
        <v>41</v>
      </c>
      <c r="AI22" s="137" t="s">
        <v>7</v>
      </c>
      <c r="AJ22" s="139">
        <v>36</v>
      </c>
    </row>
    <row r="23" spans="1:37" ht="14.4" customHeight="1" thickBot="1" x14ac:dyDescent="0.25">
      <c r="B23" s="139"/>
      <c r="D23" s="144"/>
      <c r="E23" s="137"/>
      <c r="F23" s="138"/>
      <c r="G23" s="137"/>
      <c r="H23" s="9"/>
      <c r="I23" s="13"/>
      <c r="J23" s="37"/>
      <c r="K23" s="59"/>
      <c r="L23" s="37"/>
      <c r="M23" s="37"/>
      <c r="N23" s="31"/>
      <c r="O23" s="31"/>
      <c r="P23" s="31"/>
      <c r="Q23" s="32"/>
      <c r="R23" s="33"/>
      <c r="S23" s="33"/>
      <c r="T23" s="33"/>
      <c r="U23" s="32"/>
      <c r="V23" s="31"/>
      <c r="W23" s="31"/>
      <c r="X23" s="31"/>
      <c r="Y23" s="37"/>
      <c r="Z23" s="56"/>
      <c r="AA23" s="11"/>
      <c r="AB23" s="12"/>
      <c r="AC23" s="13"/>
      <c r="AD23" s="9"/>
      <c r="AF23" s="144"/>
      <c r="AG23" s="137"/>
      <c r="AH23" s="138"/>
      <c r="AI23" s="137"/>
      <c r="AJ23" s="139"/>
    </row>
    <row r="24" spans="1:37" ht="14.4" customHeight="1" thickTop="1" thickBot="1" x14ac:dyDescent="0.25">
      <c r="B24" s="139">
        <v>10</v>
      </c>
      <c r="D24" s="144" t="s">
        <v>178</v>
      </c>
      <c r="E24" s="137" t="s">
        <v>5</v>
      </c>
      <c r="F24" s="138" t="s">
        <v>29</v>
      </c>
      <c r="G24" s="137" t="s">
        <v>7</v>
      </c>
      <c r="H24" s="46"/>
      <c r="I24" s="58"/>
      <c r="J24" s="37"/>
      <c r="K24" s="59"/>
      <c r="L24" s="37"/>
      <c r="M24" s="37"/>
      <c r="N24" s="31"/>
      <c r="O24" s="31"/>
      <c r="P24" s="31"/>
      <c r="Q24" s="32"/>
      <c r="R24" s="33"/>
      <c r="S24" s="33"/>
      <c r="T24" s="33"/>
      <c r="U24" s="32"/>
      <c r="V24" s="31"/>
      <c r="W24" s="31"/>
      <c r="X24" s="31"/>
      <c r="Y24" s="37"/>
      <c r="Z24" s="56"/>
      <c r="AA24" s="11"/>
      <c r="AB24" s="12"/>
      <c r="AC24" s="53"/>
      <c r="AD24" s="46"/>
      <c r="AF24" s="144" t="s">
        <v>179</v>
      </c>
      <c r="AG24" s="137" t="s">
        <v>5</v>
      </c>
      <c r="AH24" s="138" t="s">
        <v>15</v>
      </c>
      <c r="AI24" s="137" t="s">
        <v>7</v>
      </c>
      <c r="AJ24" s="139">
        <v>37</v>
      </c>
    </row>
    <row r="25" spans="1:37" ht="14.4" customHeight="1" thickTop="1" thickBot="1" x14ac:dyDescent="0.25">
      <c r="B25" s="139"/>
      <c r="D25" s="144"/>
      <c r="E25" s="137"/>
      <c r="F25" s="138"/>
      <c r="G25" s="137"/>
      <c r="H25" s="6"/>
      <c r="I25" s="6"/>
      <c r="J25" s="37"/>
      <c r="K25" s="47"/>
      <c r="L25" s="37"/>
      <c r="M25" s="151">
        <v>8</v>
      </c>
      <c r="N25" s="18"/>
      <c r="O25" s="19"/>
      <c r="P25" s="40"/>
      <c r="Q25" s="24"/>
      <c r="R25" s="31"/>
      <c r="T25" s="44"/>
      <c r="U25" s="151">
        <v>6</v>
      </c>
      <c r="V25" s="18"/>
      <c r="W25" s="19"/>
      <c r="X25" s="40"/>
      <c r="Y25" s="24"/>
      <c r="Z25" s="56"/>
      <c r="AA25" s="51"/>
      <c r="AB25" s="37"/>
      <c r="AC25" s="6"/>
      <c r="AD25" s="37"/>
      <c r="AF25" s="144"/>
      <c r="AG25" s="137"/>
      <c r="AH25" s="138"/>
      <c r="AI25" s="137"/>
      <c r="AJ25" s="139"/>
    </row>
    <row r="26" spans="1:37" ht="14.4" customHeight="1" thickTop="1" thickBot="1" x14ac:dyDescent="0.25">
      <c r="B26" s="139">
        <v>11</v>
      </c>
      <c r="D26" s="144" t="s">
        <v>51</v>
      </c>
      <c r="E26" s="137" t="s">
        <v>5</v>
      </c>
      <c r="F26" s="138" t="s">
        <v>21</v>
      </c>
      <c r="G26" s="137" t="s">
        <v>7</v>
      </c>
      <c r="H26" s="46"/>
      <c r="I26" s="6"/>
      <c r="J26" s="11"/>
      <c r="K26" s="6"/>
      <c r="L26" s="37"/>
      <c r="M26" s="152"/>
      <c r="N26" s="38"/>
      <c r="O26" s="39"/>
      <c r="P26" s="39"/>
      <c r="Q26" s="41"/>
      <c r="R26" s="31"/>
      <c r="T26" s="44"/>
      <c r="U26" s="152"/>
      <c r="V26" s="38"/>
      <c r="W26" s="39"/>
      <c r="X26" s="39"/>
      <c r="Y26" s="41"/>
      <c r="Z26" s="37"/>
      <c r="AA26" s="56"/>
      <c r="AB26" s="37"/>
      <c r="AC26" s="6"/>
      <c r="AD26" s="8"/>
      <c r="AF26" s="144" t="s">
        <v>180</v>
      </c>
      <c r="AG26" s="137" t="s">
        <v>5</v>
      </c>
      <c r="AH26" s="138" t="s">
        <v>33</v>
      </c>
      <c r="AI26" s="137" t="s">
        <v>7</v>
      </c>
      <c r="AJ26" s="139">
        <v>38</v>
      </c>
    </row>
    <row r="27" spans="1:37" ht="14.4" customHeight="1" thickTop="1" thickBot="1" x14ac:dyDescent="0.25">
      <c r="B27" s="139"/>
      <c r="D27" s="144"/>
      <c r="E27" s="137"/>
      <c r="F27" s="138"/>
      <c r="G27" s="137"/>
      <c r="H27" s="37"/>
      <c r="I27" s="50"/>
      <c r="J27" s="11"/>
      <c r="K27" s="6"/>
      <c r="L27" s="37"/>
      <c r="M27" s="162" t="s">
        <v>209</v>
      </c>
      <c r="N27" s="159"/>
      <c r="O27" s="159"/>
      <c r="P27" s="159"/>
      <c r="Q27" s="161"/>
      <c r="R27" s="42"/>
      <c r="T27" s="42"/>
      <c r="U27" s="162" t="s">
        <v>213</v>
      </c>
      <c r="V27" s="159"/>
      <c r="W27" s="159"/>
      <c r="X27" s="159"/>
      <c r="Y27" s="161"/>
      <c r="Z27" s="37"/>
      <c r="AA27" s="56"/>
      <c r="AB27" s="37"/>
      <c r="AC27" s="11"/>
      <c r="AD27" s="9"/>
      <c r="AF27" s="144"/>
      <c r="AG27" s="137"/>
      <c r="AH27" s="138"/>
      <c r="AI27" s="137"/>
      <c r="AJ27" s="139"/>
    </row>
    <row r="28" spans="1:37" ht="14.4" customHeight="1" thickTop="1" thickBot="1" x14ac:dyDescent="0.25">
      <c r="B28" s="139">
        <v>12</v>
      </c>
      <c r="D28" s="144" t="s">
        <v>181</v>
      </c>
      <c r="E28" s="137" t="s">
        <v>5</v>
      </c>
      <c r="F28" s="138" t="s">
        <v>41</v>
      </c>
      <c r="G28" s="137" t="s">
        <v>7</v>
      </c>
      <c r="H28" s="10"/>
      <c r="I28" s="13"/>
      <c r="J28" s="13"/>
      <c r="K28" s="6"/>
      <c r="L28" s="37"/>
      <c r="M28" s="162"/>
      <c r="N28" s="159"/>
      <c r="O28" s="159"/>
      <c r="P28" s="159"/>
      <c r="Q28" s="161"/>
      <c r="R28" s="42"/>
      <c r="T28" s="42"/>
      <c r="U28" s="162"/>
      <c r="V28" s="159"/>
      <c r="W28" s="159"/>
      <c r="X28" s="159"/>
      <c r="Y28" s="161"/>
      <c r="Z28" s="37"/>
      <c r="AA28" s="56"/>
      <c r="AB28" s="37"/>
      <c r="AC28" s="54"/>
      <c r="AD28" s="46"/>
      <c r="AF28" s="144" t="s">
        <v>182</v>
      </c>
      <c r="AG28" s="137" t="s">
        <v>5</v>
      </c>
      <c r="AH28" s="138" t="s">
        <v>29</v>
      </c>
      <c r="AI28" s="137" t="s">
        <v>7</v>
      </c>
      <c r="AJ28" s="139">
        <v>39</v>
      </c>
    </row>
    <row r="29" spans="1:37" ht="14.4" customHeight="1" thickTop="1" thickBot="1" x14ac:dyDescent="0.25">
      <c r="B29" s="139"/>
      <c r="D29" s="144"/>
      <c r="E29" s="137"/>
      <c r="F29" s="138"/>
      <c r="G29" s="137"/>
      <c r="H29" s="6"/>
      <c r="I29" s="37"/>
      <c r="J29" s="13"/>
      <c r="K29" s="6"/>
      <c r="L29" s="37"/>
      <c r="M29" s="172" t="s">
        <v>210</v>
      </c>
      <c r="N29" s="173"/>
      <c r="O29" s="173"/>
      <c r="P29" s="173"/>
      <c r="Q29" s="174"/>
      <c r="R29" s="43"/>
      <c r="T29" s="43"/>
      <c r="U29" s="172" t="s">
        <v>202</v>
      </c>
      <c r="V29" s="173"/>
      <c r="W29" s="173"/>
      <c r="X29" s="173"/>
      <c r="Y29" s="174"/>
      <c r="Z29" s="37"/>
      <c r="AA29" s="56"/>
      <c r="AB29" s="51"/>
      <c r="AC29" s="37"/>
      <c r="AD29" s="37"/>
      <c r="AF29" s="144"/>
      <c r="AG29" s="137"/>
      <c r="AH29" s="138"/>
      <c r="AI29" s="137"/>
      <c r="AJ29" s="139"/>
    </row>
    <row r="30" spans="1:37" ht="14.4" customHeight="1" thickTop="1" thickBot="1" x14ac:dyDescent="0.25">
      <c r="B30" s="139">
        <v>13</v>
      </c>
      <c r="D30" s="144" t="s">
        <v>30</v>
      </c>
      <c r="E30" s="137" t="s">
        <v>5</v>
      </c>
      <c r="F30" s="138" t="s">
        <v>10</v>
      </c>
      <c r="G30" s="137" t="s">
        <v>7</v>
      </c>
      <c r="H30" s="46"/>
      <c r="I30" s="46"/>
      <c r="J30" s="58"/>
      <c r="K30" s="6"/>
      <c r="L30" s="37"/>
      <c r="M30" s="175"/>
      <c r="N30" s="176"/>
      <c r="O30" s="176"/>
      <c r="P30" s="176"/>
      <c r="Q30" s="177"/>
      <c r="R30" s="43"/>
      <c r="S30" s="33"/>
      <c r="T30" s="43"/>
      <c r="U30" s="175"/>
      <c r="V30" s="176"/>
      <c r="W30" s="176"/>
      <c r="X30" s="176"/>
      <c r="Y30" s="177"/>
      <c r="Z30" s="37"/>
      <c r="AA30" s="6"/>
      <c r="AB30" s="56"/>
      <c r="AC30" s="46"/>
      <c r="AD30" s="46"/>
      <c r="AF30" s="144" t="s">
        <v>183</v>
      </c>
      <c r="AG30" s="137" t="s">
        <v>5</v>
      </c>
      <c r="AH30" s="138" t="s">
        <v>10</v>
      </c>
      <c r="AI30" s="137" t="s">
        <v>7</v>
      </c>
      <c r="AJ30" s="139">
        <v>40</v>
      </c>
      <c r="AK30" s="136" t="s">
        <v>228</v>
      </c>
    </row>
    <row r="31" spans="1:37" ht="14.4" customHeight="1" thickTop="1" x14ac:dyDescent="0.2">
      <c r="B31" s="139"/>
      <c r="D31" s="144"/>
      <c r="E31" s="137"/>
      <c r="F31" s="138"/>
      <c r="G31" s="137"/>
      <c r="H31" s="6"/>
      <c r="I31" s="6"/>
      <c r="J31" s="6"/>
      <c r="K31" s="6"/>
      <c r="L31" s="37"/>
      <c r="M31" s="37"/>
      <c r="N31" s="31"/>
      <c r="O31" s="36"/>
      <c r="P31" s="36"/>
      <c r="Q31" s="35"/>
      <c r="R31" s="35"/>
      <c r="S31" s="31"/>
      <c r="T31" s="35"/>
      <c r="U31" s="35"/>
      <c r="V31" s="36" t="str">
        <f>IF(Q28="","",IF(Q28&lt;T28,1,0)+IF(Q30&lt;T30,1,0)+IF(Q32&lt;T32,1,0)+IF(Q34&lt;T34,1,0)+IF(Q36&lt;T36,1,0))</f>
        <v/>
      </c>
      <c r="W31" s="36"/>
      <c r="X31" s="31"/>
      <c r="Y31" s="37"/>
      <c r="Z31" s="37"/>
      <c r="AA31" s="6"/>
      <c r="AB31" s="6"/>
      <c r="AC31" s="37"/>
      <c r="AD31" s="37"/>
      <c r="AF31" s="144"/>
      <c r="AG31" s="137"/>
      <c r="AH31" s="138"/>
      <c r="AI31" s="137"/>
      <c r="AJ31" s="139"/>
      <c r="AK31" s="136"/>
    </row>
    <row r="32" spans="1:37" ht="14.4" customHeight="1" thickBot="1" x14ac:dyDescent="0.25">
      <c r="B32" s="139">
        <v>14</v>
      </c>
      <c r="D32" s="144" t="s">
        <v>50</v>
      </c>
      <c r="E32" s="137" t="s">
        <v>5</v>
      </c>
      <c r="F32" s="138" t="s">
        <v>33</v>
      </c>
      <c r="G32" s="137" t="s">
        <v>7</v>
      </c>
      <c r="H32" s="46"/>
      <c r="I32" s="46"/>
      <c r="J32" s="6"/>
      <c r="K32" s="6"/>
      <c r="L32" s="37"/>
      <c r="M32" s="37"/>
      <c r="N32" s="31"/>
      <c r="O32" s="36"/>
      <c r="P32" s="36"/>
      <c r="Q32" s="34"/>
      <c r="R32" s="35"/>
      <c r="S32" s="31"/>
      <c r="T32" s="34"/>
      <c r="U32" s="35"/>
      <c r="V32" s="36"/>
      <c r="W32" s="36"/>
      <c r="X32" s="31"/>
      <c r="Y32" s="37"/>
      <c r="Z32" s="37"/>
      <c r="AA32" s="6"/>
      <c r="AB32" s="6"/>
      <c r="AC32" s="46"/>
      <c r="AD32" s="46"/>
      <c r="AF32" s="144" t="s">
        <v>63</v>
      </c>
      <c r="AG32" s="137" t="s">
        <v>5</v>
      </c>
      <c r="AH32" s="138" t="s">
        <v>94</v>
      </c>
      <c r="AI32" s="137" t="s">
        <v>7</v>
      </c>
      <c r="AJ32" s="139">
        <v>41</v>
      </c>
      <c r="AK32" s="136" t="s">
        <v>228</v>
      </c>
    </row>
    <row r="33" spans="2:37" ht="14.4" customHeight="1" thickTop="1" thickBot="1" x14ac:dyDescent="0.25">
      <c r="B33" s="139"/>
      <c r="D33" s="144"/>
      <c r="E33" s="137"/>
      <c r="F33" s="138"/>
      <c r="G33" s="137"/>
      <c r="H33" s="37"/>
      <c r="I33" s="37"/>
      <c r="J33" s="50"/>
      <c r="K33" s="6"/>
      <c r="L33" s="37"/>
      <c r="M33" s="37"/>
      <c r="N33" s="31"/>
      <c r="O33" s="36"/>
      <c r="P33" s="36"/>
      <c r="Q33" s="35"/>
      <c r="R33" s="35"/>
      <c r="S33" s="31"/>
      <c r="T33" s="35"/>
      <c r="U33" s="35"/>
      <c r="V33" s="36"/>
      <c r="W33" s="36"/>
      <c r="X33" s="31"/>
      <c r="Y33" s="37"/>
      <c r="Z33" s="37"/>
      <c r="AA33" s="6"/>
      <c r="AB33" s="57"/>
      <c r="AC33" s="37"/>
      <c r="AD33" s="37"/>
      <c r="AF33" s="144"/>
      <c r="AG33" s="137"/>
      <c r="AH33" s="138"/>
      <c r="AI33" s="137"/>
      <c r="AJ33" s="139"/>
      <c r="AK33" s="136"/>
    </row>
    <row r="34" spans="2:37" ht="14.4" customHeight="1" thickTop="1" thickBot="1" x14ac:dyDescent="0.25">
      <c r="B34" s="139">
        <v>15</v>
      </c>
      <c r="D34" s="144" t="s">
        <v>184</v>
      </c>
      <c r="E34" s="137" t="s">
        <v>5</v>
      </c>
      <c r="F34" s="138" t="s">
        <v>19</v>
      </c>
      <c r="G34" s="137" t="s">
        <v>7</v>
      </c>
      <c r="H34" s="46"/>
      <c r="I34" s="11"/>
      <c r="J34" s="12"/>
      <c r="K34" s="60"/>
      <c r="L34" s="37"/>
      <c r="M34" s="37"/>
      <c r="N34" s="31"/>
      <c r="O34" s="36"/>
      <c r="P34" s="36"/>
      <c r="Q34" s="34"/>
      <c r="R34" s="35"/>
      <c r="S34" s="31"/>
      <c r="T34" s="34"/>
      <c r="U34" s="35"/>
      <c r="V34" s="36"/>
      <c r="W34" s="36"/>
      <c r="X34" s="31"/>
      <c r="Y34" s="37"/>
      <c r="Z34" s="37"/>
      <c r="AA34" s="56"/>
      <c r="AB34" s="11"/>
      <c r="AC34" s="12"/>
      <c r="AD34" s="46"/>
      <c r="AF34" s="144" t="s">
        <v>185</v>
      </c>
      <c r="AG34" s="137" t="s">
        <v>5</v>
      </c>
      <c r="AH34" s="138" t="s">
        <v>21</v>
      </c>
      <c r="AI34" s="137" t="s">
        <v>7</v>
      </c>
      <c r="AJ34" s="139">
        <v>42</v>
      </c>
    </row>
    <row r="35" spans="2:37" ht="14.4" customHeight="1" thickTop="1" thickBot="1" x14ac:dyDescent="0.25">
      <c r="B35" s="139"/>
      <c r="D35" s="144"/>
      <c r="E35" s="137"/>
      <c r="F35" s="138"/>
      <c r="G35" s="137"/>
      <c r="H35" s="37"/>
      <c r="I35" s="47"/>
      <c r="J35" s="37"/>
      <c r="K35" s="60"/>
      <c r="L35" s="37"/>
      <c r="M35" s="37"/>
      <c r="N35" s="31"/>
      <c r="O35" s="31"/>
      <c r="P35" s="31"/>
      <c r="Q35" s="35"/>
      <c r="R35" s="35"/>
      <c r="S35" s="31"/>
      <c r="T35" s="35"/>
      <c r="U35" s="35"/>
      <c r="V35" s="31"/>
      <c r="W35" s="31"/>
      <c r="X35" s="31"/>
      <c r="Y35" s="37"/>
      <c r="Z35" s="37"/>
      <c r="AA35" s="56"/>
      <c r="AB35" s="37"/>
      <c r="AC35" s="48"/>
      <c r="AD35" s="37"/>
      <c r="AF35" s="144"/>
      <c r="AG35" s="137"/>
      <c r="AH35" s="138"/>
      <c r="AI35" s="137"/>
      <c r="AJ35" s="139"/>
    </row>
    <row r="36" spans="2:37" ht="14.4" customHeight="1" thickTop="1" x14ac:dyDescent="0.2">
      <c r="B36" s="139">
        <v>16</v>
      </c>
      <c r="D36" s="144" t="s">
        <v>186</v>
      </c>
      <c r="E36" s="137" t="s">
        <v>5</v>
      </c>
      <c r="F36" s="138" t="s">
        <v>29</v>
      </c>
      <c r="G36" s="137" t="s">
        <v>7</v>
      </c>
      <c r="H36" s="10"/>
      <c r="I36" s="6"/>
      <c r="J36" s="37"/>
      <c r="K36" s="60"/>
      <c r="L36" s="37"/>
      <c r="M36" s="37"/>
      <c r="N36" s="31"/>
      <c r="O36" s="31"/>
      <c r="P36" s="31"/>
      <c r="Q36" s="34"/>
      <c r="R36" s="35"/>
      <c r="S36" s="31"/>
      <c r="T36" s="34"/>
      <c r="U36" s="35"/>
      <c r="V36" s="31"/>
      <c r="W36" s="31"/>
      <c r="X36" s="31"/>
      <c r="Y36" s="37"/>
      <c r="Z36" s="37"/>
      <c r="AA36" s="56"/>
      <c r="AB36" s="37"/>
      <c r="AC36" s="11"/>
      <c r="AD36" s="14"/>
      <c r="AF36" s="144" t="s">
        <v>51</v>
      </c>
      <c r="AG36" s="137" t="s">
        <v>5</v>
      </c>
      <c r="AH36" s="138" t="s">
        <v>29</v>
      </c>
      <c r="AI36" s="137" t="s">
        <v>7</v>
      </c>
      <c r="AJ36" s="139">
        <v>43</v>
      </c>
    </row>
    <row r="37" spans="2:37" ht="14.4" customHeight="1" thickBot="1" x14ac:dyDescent="0.25">
      <c r="B37" s="139"/>
      <c r="D37" s="144"/>
      <c r="E37" s="137"/>
      <c r="F37" s="138"/>
      <c r="G37" s="137"/>
      <c r="H37" s="6"/>
      <c r="I37" s="6"/>
      <c r="J37" s="37"/>
      <c r="K37" s="50"/>
      <c r="L37" s="37"/>
      <c r="M37" s="37"/>
      <c r="N37" s="31"/>
      <c r="O37" s="31"/>
      <c r="P37" s="31"/>
      <c r="Q37" s="35"/>
      <c r="R37" s="35"/>
      <c r="S37" s="31"/>
      <c r="T37" s="35"/>
      <c r="U37" s="35"/>
      <c r="V37" s="31"/>
      <c r="W37" s="31"/>
      <c r="X37" s="31"/>
      <c r="Y37" s="37"/>
      <c r="Z37" s="37"/>
      <c r="AA37" s="57"/>
      <c r="AB37" s="37"/>
      <c r="AC37" s="6"/>
      <c r="AD37" s="9"/>
      <c r="AF37" s="144"/>
      <c r="AG37" s="137"/>
      <c r="AH37" s="138"/>
      <c r="AI37" s="137"/>
      <c r="AJ37" s="139"/>
    </row>
    <row r="38" spans="2:37" ht="14.4" customHeight="1" thickTop="1" thickBot="1" x14ac:dyDescent="0.25">
      <c r="B38" s="139">
        <v>17</v>
      </c>
      <c r="D38" s="144" t="s">
        <v>187</v>
      </c>
      <c r="E38" s="137" t="s">
        <v>5</v>
      </c>
      <c r="F38" s="138" t="s">
        <v>188</v>
      </c>
      <c r="G38" s="137" t="s">
        <v>7</v>
      </c>
      <c r="H38" s="46"/>
      <c r="I38" s="6"/>
      <c r="J38" s="11"/>
      <c r="K38" s="13"/>
      <c r="L38" s="12"/>
      <c r="M38" s="37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7"/>
      <c r="Z38" s="11"/>
      <c r="AA38" s="13"/>
      <c r="AB38" s="12"/>
      <c r="AC38" s="6"/>
      <c r="AD38" s="8"/>
      <c r="AF38" s="144" t="s">
        <v>122</v>
      </c>
      <c r="AG38" s="137" t="s">
        <v>5</v>
      </c>
      <c r="AH38" s="138" t="s">
        <v>10</v>
      </c>
      <c r="AI38" s="137" t="s">
        <v>7</v>
      </c>
      <c r="AJ38" s="139">
        <v>44</v>
      </c>
    </row>
    <row r="39" spans="2:37" ht="14.4" customHeight="1" thickTop="1" thickBot="1" x14ac:dyDescent="0.25">
      <c r="B39" s="139"/>
      <c r="D39" s="144"/>
      <c r="E39" s="137"/>
      <c r="F39" s="138"/>
      <c r="G39" s="137"/>
      <c r="H39" s="37"/>
      <c r="I39" s="50"/>
      <c r="J39" s="11"/>
      <c r="K39" s="13"/>
      <c r="L39" s="12"/>
      <c r="M39" s="37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7"/>
      <c r="Z39" s="11"/>
      <c r="AA39" s="13"/>
      <c r="AB39" s="12"/>
      <c r="AC39" s="51"/>
      <c r="AD39" s="9"/>
      <c r="AF39" s="144"/>
      <c r="AG39" s="137"/>
      <c r="AH39" s="138"/>
      <c r="AI39" s="137"/>
      <c r="AJ39" s="139"/>
    </row>
    <row r="40" spans="2:37" ht="14.4" customHeight="1" thickTop="1" thickBot="1" x14ac:dyDescent="0.25">
      <c r="B40" s="139">
        <v>18</v>
      </c>
      <c r="D40" s="144" t="s">
        <v>100</v>
      </c>
      <c r="E40" s="137" t="s">
        <v>5</v>
      </c>
      <c r="F40" s="138" t="s">
        <v>15</v>
      </c>
      <c r="G40" s="137" t="s">
        <v>7</v>
      </c>
      <c r="H40" s="10"/>
      <c r="I40" s="12"/>
      <c r="J40" s="59"/>
      <c r="K40" s="11"/>
      <c r="L40" s="12"/>
      <c r="M40" s="37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7"/>
      <c r="Z40" s="11"/>
      <c r="AA40" s="12"/>
      <c r="AB40" s="55"/>
      <c r="AC40" s="56"/>
      <c r="AD40" s="46"/>
      <c r="AF40" s="144" t="s">
        <v>189</v>
      </c>
      <c r="AG40" s="137" t="s">
        <v>5</v>
      </c>
      <c r="AH40" s="138" t="s">
        <v>188</v>
      </c>
      <c r="AI40" s="137" t="s">
        <v>7</v>
      </c>
      <c r="AJ40" s="139">
        <v>45</v>
      </c>
    </row>
    <row r="41" spans="2:37" ht="14.4" customHeight="1" thickTop="1" thickBot="1" x14ac:dyDescent="0.25">
      <c r="B41" s="139"/>
      <c r="D41" s="144"/>
      <c r="E41" s="137"/>
      <c r="F41" s="138"/>
      <c r="G41" s="137"/>
      <c r="H41" s="6"/>
      <c r="I41" s="37"/>
      <c r="J41" s="47"/>
      <c r="K41" s="11"/>
      <c r="L41" s="12"/>
      <c r="M41" s="37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7"/>
      <c r="Z41" s="11"/>
      <c r="AA41" s="12"/>
      <c r="AB41" s="48"/>
      <c r="AC41" s="37"/>
      <c r="AD41" s="37"/>
      <c r="AF41" s="144"/>
      <c r="AG41" s="137"/>
      <c r="AH41" s="138"/>
      <c r="AI41" s="137"/>
      <c r="AJ41" s="139"/>
    </row>
    <row r="42" spans="2:37" ht="14.4" customHeight="1" thickTop="1" x14ac:dyDescent="0.2">
      <c r="B42" s="139">
        <v>19</v>
      </c>
      <c r="D42" s="144" t="s">
        <v>190</v>
      </c>
      <c r="E42" s="137" t="s">
        <v>5</v>
      </c>
      <c r="F42" s="138" t="s">
        <v>18</v>
      </c>
      <c r="G42" s="137" t="s">
        <v>7</v>
      </c>
      <c r="H42" s="6"/>
      <c r="I42" s="11"/>
      <c r="J42" s="6"/>
      <c r="K42" s="11"/>
      <c r="L42" s="12"/>
      <c r="M42" s="151">
        <v>4</v>
      </c>
      <c r="N42" s="18"/>
      <c r="O42" s="19"/>
      <c r="P42" s="40"/>
      <c r="Q42" s="24"/>
      <c r="R42" s="31"/>
      <c r="T42" s="44"/>
      <c r="U42" s="151">
        <v>2</v>
      </c>
      <c r="V42" s="18"/>
      <c r="W42" s="19"/>
      <c r="X42" s="40"/>
      <c r="Y42" s="24"/>
      <c r="Z42" s="11"/>
      <c r="AA42" s="12"/>
      <c r="AB42" s="11"/>
      <c r="AC42" s="14"/>
      <c r="AD42" s="8"/>
      <c r="AF42" s="144" t="s">
        <v>191</v>
      </c>
      <c r="AG42" s="137" t="s">
        <v>5</v>
      </c>
      <c r="AH42" s="138" t="s">
        <v>33</v>
      </c>
      <c r="AI42" s="137" t="s">
        <v>7</v>
      </c>
      <c r="AJ42" s="139">
        <v>46</v>
      </c>
    </row>
    <row r="43" spans="2:37" ht="14.4" customHeight="1" thickBot="1" x14ac:dyDescent="0.25">
      <c r="B43" s="139"/>
      <c r="D43" s="144"/>
      <c r="E43" s="137"/>
      <c r="F43" s="138"/>
      <c r="G43" s="137"/>
      <c r="H43" s="9"/>
      <c r="I43" s="13"/>
      <c r="J43" s="6"/>
      <c r="K43" s="11"/>
      <c r="L43" s="12"/>
      <c r="M43" s="152"/>
      <c r="N43" s="38"/>
      <c r="O43" s="39"/>
      <c r="P43" s="39"/>
      <c r="Q43" s="41"/>
      <c r="R43" s="31"/>
      <c r="T43" s="44"/>
      <c r="U43" s="152"/>
      <c r="V43" s="38"/>
      <c r="W43" s="39"/>
      <c r="X43" s="39"/>
      <c r="Y43" s="31"/>
      <c r="Z43" s="13"/>
      <c r="AA43" s="37"/>
      <c r="AB43" s="6"/>
      <c r="AC43" s="9"/>
      <c r="AD43" s="9"/>
      <c r="AF43" s="144"/>
      <c r="AG43" s="137"/>
      <c r="AH43" s="138"/>
      <c r="AI43" s="137"/>
      <c r="AJ43" s="139"/>
    </row>
    <row r="44" spans="2:37" ht="14.4" customHeight="1" thickTop="1" thickBot="1" x14ac:dyDescent="0.25">
      <c r="B44" s="139">
        <v>20</v>
      </c>
      <c r="D44" s="144" t="s">
        <v>56</v>
      </c>
      <c r="E44" s="137" t="s">
        <v>5</v>
      </c>
      <c r="F44" s="138" t="s">
        <v>21</v>
      </c>
      <c r="G44" s="137" t="s">
        <v>7</v>
      </c>
      <c r="H44" s="46"/>
      <c r="I44" s="58"/>
      <c r="J44" s="6"/>
      <c r="K44" s="11"/>
      <c r="L44" s="12"/>
      <c r="M44" s="162" t="s">
        <v>206</v>
      </c>
      <c r="N44" s="159"/>
      <c r="O44" s="159"/>
      <c r="P44" s="159"/>
      <c r="Q44" s="161"/>
      <c r="R44" s="42"/>
      <c r="T44" s="42"/>
      <c r="U44" s="162" t="s">
        <v>201</v>
      </c>
      <c r="V44" s="159"/>
      <c r="W44" s="159"/>
      <c r="X44" s="159"/>
      <c r="Y44" s="159"/>
      <c r="Z44" s="54"/>
      <c r="AA44" s="37"/>
      <c r="AB44" s="6"/>
      <c r="AC44" s="6"/>
      <c r="AD44" s="46"/>
      <c r="AF44" s="144" t="s">
        <v>192</v>
      </c>
      <c r="AG44" s="137" t="s">
        <v>5</v>
      </c>
      <c r="AH44" s="138" t="s">
        <v>21</v>
      </c>
      <c r="AI44" s="137" t="s">
        <v>7</v>
      </c>
      <c r="AJ44" s="139">
        <v>47</v>
      </c>
    </row>
    <row r="45" spans="2:37" ht="14.4" customHeight="1" thickTop="1" thickBot="1" x14ac:dyDescent="0.25">
      <c r="B45" s="139"/>
      <c r="D45" s="144"/>
      <c r="E45" s="137"/>
      <c r="F45" s="138"/>
      <c r="G45" s="137"/>
      <c r="H45" s="6"/>
      <c r="I45" s="6"/>
      <c r="J45" s="6"/>
      <c r="K45" s="37"/>
      <c r="L45" s="13"/>
      <c r="M45" s="159"/>
      <c r="N45" s="159"/>
      <c r="O45" s="159"/>
      <c r="P45" s="159"/>
      <c r="Q45" s="161"/>
      <c r="R45" s="42"/>
      <c r="T45" s="42"/>
      <c r="U45" s="162"/>
      <c r="V45" s="159"/>
      <c r="W45" s="159"/>
      <c r="X45" s="159"/>
      <c r="Y45" s="159"/>
      <c r="Z45" s="55"/>
      <c r="AA45" s="37"/>
      <c r="AB45" s="6"/>
      <c r="AC45" s="57"/>
      <c r="AD45" s="37"/>
      <c r="AF45" s="144"/>
      <c r="AG45" s="137"/>
      <c r="AH45" s="138"/>
      <c r="AI45" s="137"/>
      <c r="AJ45" s="139"/>
    </row>
    <row r="46" spans="2:37" ht="14.4" customHeight="1" thickTop="1" thickBot="1" x14ac:dyDescent="0.25">
      <c r="B46" s="139">
        <v>21</v>
      </c>
      <c r="D46" s="144" t="s">
        <v>193</v>
      </c>
      <c r="E46" s="137" t="s">
        <v>5</v>
      </c>
      <c r="F46" s="138" t="s">
        <v>10</v>
      </c>
      <c r="G46" s="137" t="s">
        <v>7</v>
      </c>
      <c r="H46" s="46"/>
      <c r="I46" s="6"/>
      <c r="J46" s="6"/>
      <c r="K46" s="37"/>
      <c r="L46" s="52"/>
      <c r="M46" s="173" t="s">
        <v>207</v>
      </c>
      <c r="N46" s="173"/>
      <c r="O46" s="173"/>
      <c r="P46" s="173"/>
      <c r="Q46" s="174"/>
      <c r="R46" s="43"/>
      <c r="T46" s="43"/>
      <c r="U46" s="172" t="s">
        <v>202</v>
      </c>
      <c r="V46" s="173"/>
      <c r="W46" s="173"/>
      <c r="X46" s="173"/>
      <c r="Y46" s="173"/>
      <c r="Z46" s="55"/>
      <c r="AA46" s="37"/>
      <c r="AB46" s="56"/>
      <c r="AC46" s="11"/>
      <c r="AD46" s="14"/>
      <c r="AF46" s="144" t="s">
        <v>194</v>
      </c>
      <c r="AG46" s="137" t="s">
        <v>5</v>
      </c>
      <c r="AH46" s="138" t="s">
        <v>15</v>
      </c>
      <c r="AI46" s="137" t="s">
        <v>7</v>
      </c>
      <c r="AJ46" s="139">
        <v>48</v>
      </c>
    </row>
    <row r="47" spans="2:37" ht="14.4" customHeight="1" thickTop="1" thickBot="1" x14ac:dyDescent="0.25">
      <c r="B47" s="139"/>
      <c r="D47" s="144"/>
      <c r="E47" s="137"/>
      <c r="F47" s="138"/>
      <c r="G47" s="137"/>
      <c r="H47" s="37"/>
      <c r="I47" s="50"/>
      <c r="J47" s="6"/>
      <c r="K47" s="37"/>
      <c r="L47" s="59"/>
      <c r="M47" s="176"/>
      <c r="N47" s="176"/>
      <c r="O47" s="176"/>
      <c r="P47" s="176"/>
      <c r="Q47" s="177"/>
      <c r="R47" s="43"/>
      <c r="S47" s="33"/>
      <c r="T47" s="43"/>
      <c r="U47" s="175"/>
      <c r="V47" s="176"/>
      <c r="W47" s="176"/>
      <c r="X47" s="176"/>
      <c r="Y47" s="176"/>
      <c r="Z47" s="55"/>
      <c r="AA47" s="37"/>
      <c r="AB47" s="57"/>
      <c r="AC47" s="37"/>
      <c r="AD47" s="9"/>
      <c r="AF47" s="144"/>
      <c r="AG47" s="137"/>
      <c r="AH47" s="138"/>
      <c r="AI47" s="137"/>
      <c r="AJ47" s="139"/>
    </row>
    <row r="48" spans="2:37" ht="14.4" customHeight="1" thickTop="1" x14ac:dyDescent="0.2">
      <c r="B48" s="139">
        <v>22</v>
      </c>
      <c r="D48" s="144" t="s">
        <v>195</v>
      </c>
      <c r="E48" s="137" t="s">
        <v>5</v>
      </c>
      <c r="F48" s="138" t="s">
        <v>21</v>
      </c>
      <c r="G48" s="137" t="s">
        <v>7</v>
      </c>
      <c r="H48" s="10"/>
      <c r="I48" s="13"/>
      <c r="J48" s="6"/>
      <c r="K48" s="37"/>
      <c r="L48" s="60"/>
      <c r="M48" s="37"/>
      <c r="N48" s="31"/>
      <c r="O48" s="31"/>
      <c r="P48" s="31"/>
      <c r="Q48" s="32"/>
      <c r="R48" s="33"/>
      <c r="S48" s="33"/>
      <c r="T48" s="33"/>
      <c r="U48" s="32"/>
      <c r="V48" s="31"/>
      <c r="W48" s="31"/>
      <c r="X48" s="31"/>
      <c r="Y48" s="37"/>
      <c r="Z48" s="56"/>
      <c r="AA48" s="11"/>
      <c r="AB48" s="13"/>
      <c r="AC48" s="12"/>
      <c r="AD48" s="8"/>
      <c r="AF48" s="144" t="s">
        <v>30</v>
      </c>
      <c r="AG48" s="137" t="s">
        <v>5</v>
      </c>
      <c r="AH48" s="138" t="s">
        <v>19</v>
      </c>
      <c r="AI48" s="137" t="s">
        <v>7</v>
      </c>
      <c r="AJ48" s="139">
        <v>49</v>
      </c>
    </row>
    <row r="49" spans="1:37" ht="14.4" customHeight="1" thickBot="1" x14ac:dyDescent="0.25">
      <c r="B49" s="139"/>
      <c r="D49" s="144"/>
      <c r="E49" s="137"/>
      <c r="F49" s="138"/>
      <c r="G49" s="137"/>
      <c r="H49" s="6"/>
      <c r="I49" s="37"/>
      <c r="J49" s="49"/>
      <c r="K49" s="37"/>
      <c r="L49" s="60"/>
      <c r="M49" s="37"/>
      <c r="N49" s="31"/>
      <c r="O49" s="31"/>
      <c r="P49" s="31"/>
      <c r="Q49" s="32"/>
      <c r="R49" s="33"/>
      <c r="S49" s="33"/>
      <c r="T49" s="33"/>
      <c r="U49" s="32"/>
      <c r="V49" s="31"/>
      <c r="W49" s="31"/>
      <c r="X49" s="31"/>
      <c r="Y49" s="37"/>
      <c r="Z49" s="56"/>
      <c r="AA49" s="11"/>
      <c r="AB49" s="12"/>
      <c r="AC49" s="13"/>
      <c r="AD49" s="9"/>
      <c r="AF49" s="144"/>
      <c r="AG49" s="137"/>
      <c r="AH49" s="138"/>
      <c r="AI49" s="137"/>
      <c r="AJ49" s="139"/>
    </row>
    <row r="50" spans="1:37" ht="14.4" customHeight="1" thickTop="1" thickBot="1" x14ac:dyDescent="0.25">
      <c r="B50" s="139">
        <v>23</v>
      </c>
      <c r="D50" s="144" t="s">
        <v>67</v>
      </c>
      <c r="E50" s="137" t="s">
        <v>5</v>
      </c>
      <c r="F50" s="138" t="s">
        <v>15</v>
      </c>
      <c r="G50" s="137" t="s">
        <v>7</v>
      </c>
      <c r="H50" s="6"/>
      <c r="I50" s="37"/>
      <c r="J50" s="60"/>
      <c r="K50" s="60"/>
      <c r="L50" s="59"/>
      <c r="M50" s="149">
        <v>5</v>
      </c>
      <c r="N50" s="18"/>
      <c r="O50" s="19"/>
      <c r="P50" s="40"/>
      <c r="Q50" s="24"/>
      <c r="R50" s="31"/>
      <c r="T50" s="44"/>
      <c r="U50" s="151">
        <v>7</v>
      </c>
      <c r="V50" s="18"/>
      <c r="W50" s="19"/>
      <c r="X50" s="40"/>
      <c r="Y50" s="18"/>
      <c r="Z50" s="55"/>
      <c r="AA50" s="11"/>
      <c r="AB50" s="12"/>
      <c r="AC50" s="53"/>
      <c r="AD50" s="46"/>
      <c r="AF50" s="144" t="s">
        <v>122</v>
      </c>
      <c r="AG50" s="137" t="s">
        <v>5</v>
      </c>
      <c r="AH50" s="138" t="s">
        <v>18</v>
      </c>
      <c r="AI50" s="137" t="s">
        <v>7</v>
      </c>
      <c r="AJ50" s="139">
        <v>50</v>
      </c>
    </row>
    <row r="51" spans="1:37" ht="14.4" customHeight="1" thickTop="1" thickBot="1" x14ac:dyDescent="0.25">
      <c r="B51" s="139"/>
      <c r="D51" s="144"/>
      <c r="E51" s="137"/>
      <c r="F51" s="138"/>
      <c r="G51" s="137"/>
      <c r="H51" s="9"/>
      <c r="I51" s="49"/>
      <c r="J51" s="60"/>
      <c r="K51" s="60"/>
      <c r="L51" s="59"/>
      <c r="M51" s="150"/>
      <c r="N51" s="38"/>
      <c r="O51" s="39"/>
      <c r="P51" s="39"/>
      <c r="Q51" s="41"/>
      <c r="R51" s="31"/>
      <c r="T51" s="44"/>
      <c r="U51" s="152"/>
      <c r="V51" s="38"/>
      <c r="W51" s="39"/>
      <c r="X51" s="39"/>
      <c r="Y51" s="31"/>
      <c r="Z51" s="55"/>
      <c r="AA51" s="51"/>
      <c r="AB51" s="37"/>
      <c r="AC51" s="6"/>
      <c r="AD51" s="37"/>
      <c r="AF51" s="144"/>
      <c r="AG51" s="137"/>
      <c r="AH51" s="138"/>
      <c r="AI51" s="137"/>
      <c r="AJ51" s="139"/>
    </row>
    <row r="52" spans="1:37" ht="14.4" customHeight="1" thickTop="1" thickBot="1" x14ac:dyDescent="0.25">
      <c r="A52" s="136" t="s">
        <v>228</v>
      </c>
      <c r="B52" s="139">
        <v>24</v>
      </c>
      <c r="D52" s="144" t="s">
        <v>196</v>
      </c>
      <c r="E52" s="137" t="s">
        <v>5</v>
      </c>
      <c r="F52" s="138" t="s">
        <v>94</v>
      </c>
      <c r="G52" s="137" t="s">
        <v>7</v>
      </c>
      <c r="H52" s="46"/>
      <c r="I52" s="60"/>
      <c r="J52" s="37"/>
      <c r="K52" s="60"/>
      <c r="L52" s="59"/>
      <c r="M52" s="159" t="s">
        <v>204</v>
      </c>
      <c r="N52" s="159"/>
      <c r="O52" s="159"/>
      <c r="P52" s="159"/>
      <c r="Q52" s="161"/>
      <c r="R52" s="42"/>
      <c r="T52" s="42"/>
      <c r="U52" s="162" t="s">
        <v>203</v>
      </c>
      <c r="V52" s="159"/>
      <c r="W52" s="159"/>
      <c r="X52" s="159"/>
      <c r="Y52" s="161"/>
      <c r="Z52" s="6"/>
      <c r="AA52" s="56"/>
      <c r="AB52" s="37"/>
      <c r="AC52" s="6"/>
      <c r="AD52" s="8"/>
      <c r="AF52" s="144" t="s">
        <v>197</v>
      </c>
      <c r="AG52" s="137" t="s">
        <v>5</v>
      </c>
      <c r="AH52" s="138" t="s">
        <v>29</v>
      </c>
      <c r="AI52" s="137" t="s">
        <v>7</v>
      </c>
      <c r="AJ52" s="139">
        <v>51</v>
      </c>
    </row>
    <row r="53" spans="1:37" ht="14.4" customHeight="1" thickTop="1" thickBot="1" x14ac:dyDescent="0.25">
      <c r="A53" s="136"/>
      <c r="B53" s="139"/>
      <c r="D53" s="144"/>
      <c r="E53" s="137"/>
      <c r="F53" s="138"/>
      <c r="G53" s="137"/>
      <c r="H53" s="6"/>
      <c r="I53" s="6"/>
      <c r="J53" s="37"/>
      <c r="K53" s="50"/>
      <c r="L53" s="59"/>
      <c r="M53" s="159"/>
      <c r="N53" s="159"/>
      <c r="O53" s="159"/>
      <c r="P53" s="159"/>
      <c r="Q53" s="161"/>
      <c r="R53" s="42"/>
      <c r="T53" s="42"/>
      <c r="U53" s="162"/>
      <c r="V53" s="159"/>
      <c r="W53" s="159"/>
      <c r="X53" s="159"/>
      <c r="Y53" s="161"/>
      <c r="Z53" s="6"/>
      <c r="AA53" s="56"/>
      <c r="AB53" s="37"/>
      <c r="AC53" s="11"/>
      <c r="AD53" s="9"/>
      <c r="AF53" s="144"/>
      <c r="AG53" s="137"/>
      <c r="AH53" s="138"/>
      <c r="AI53" s="137"/>
      <c r="AJ53" s="139"/>
    </row>
    <row r="54" spans="1:37" ht="14.4" customHeight="1" thickTop="1" thickBot="1" x14ac:dyDescent="0.25">
      <c r="B54" s="139">
        <v>25</v>
      </c>
      <c r="D54" s="144" t="s">
        <v>98</v>
      </c>
      <c r="E54" s="137" t="s">
        <v>5</v>
      </c>
      <c r="F54" s="138" t="s">
        <v>29</v>
      </c>
      <c r="G54" s="137" t="s">
        <v>7</v>
      </c>
      <c r="H54" s="6"/>
      <c r="I54" s="6"/>
      <c r="J54" s="11"/>
      <c r="K54" s="6"/>
      <c r="L54" s="6"/>
      <c r="M54" s="172" t="s">
        <v>205</v>
      </c>
      <c r="N54" s="173"/>
      <c r="O54" s="173"/>
      <c r="P54" s="173"/>
      <c r="Q54" s="174"/>
      <c r="R54" s="43"/>
      <c r="T54" s="43"/>
      <c r="U54" s="172" t="s">
        <v>207</v>
      </c>
      <c r="V54" s="173"/>
      <c r="W54" s="173"/>
      <c r="X54" s="173"/>
      <c r="Y54" s="174"/>
      <c r="Z54" s="6"/>
      <c r="AA54" s="56"/>
      <c r="AB54" s="37"/>
      <c r="AC54" s="54"/>
      <c r="AD54" s="46"/>
      <c r="AF54" s="144" t="s">
        <v>198</v>
      </c>
      <c r="AG54" s="137" t="s">
        <v>5</v>
      </c>
      <c r="AH54" s="138" t="s">
        <v>10</v>
      </c>
      <c r="AI54" s="137" t="s">
        <v>7</v>
      </c>
      <c r="AJ54" s="139">
        <v>52</v>
      </c>
    </row>
    <row r="55" spans="1:37" ht="14.4" customHeight="1" thickTop="1" thickBot="1" x14ac:dyDescent="0.25">
      <c r="B55" s="139"/>
      <c r="D55" s="144"/>
      <c r="E55" s="137"/>
      <c r="F55" s="138"/>
      <c r="G55" s="137"/>
      <c r="H55" s="9"/>
      <c r="I55" s="12"/>
      <c r="J55" s="11"/>
      <c r="K55" s="6"/>
      <c r="L55" s="6"/>
      <c r="M55" s="175"/>
      <c r="N55" s="176"/>
      <c r="O55" s="176"/>
      <c r="P55" s="176"/>
      <c r="Q55" s="177"/>
      <c r="R55" s="43"/>
      <c r="S55" s="33"/>
      <c r="T55" s="43"/>
      <c r="U55" s="175"/>
      <c r="V55" s="176"/>
      <c r="W55" s="176"/>
      <c r="X55" s="176"/>
      <c r="Y55" s="177"/>
      <c r="Z55" s="6"/>
      <c r="AA55" s="56"/>
      <c r="AB55" s="51"/>
      <c r="AC55" s="37"/>
      <c r="AD55" s="37"/>
      <c r="AF55" s="144"/>
      <c r="AG55" s="137"/>
      <c r="AH55" s="138"/>
      <c r="AI55" s="137"/>
      <c r="AJ55" s="139"/>
    </row>
    <row r="56" spans="1:37" ht="14.4" customHeight="1" thickTop="1" thickBot="1" x14ac:dyDescent="0.25">
      <c r="B56" s="139">
        <v>26</v>
      </c>
      <c r="D56" s="144" t="s">
        <v>199</v>
      </c>
      <c r="E56" s="137" t="s">
        <v>5</v>
      </c>
      <c r="F56" s="138" t="s">
        <v>41</v>
      </c>
      <c r="G56" s="137" t="s">
        <v>7</v>
      </c>
      <c r="H56" s="46"/>
      <c r="I56" s="52"/>
      <c r="J56" s="11"/>
      <c r="K56" s="6"/>
      <c r="L56" s="6"/>
      <c r="M56" s="6"/>
      <c r="Y56" s="6"/>
      <c r="Z56" s="6"/>
      <c r="AA56" s="6"/>
      <c r="AB56" s="56"/>
      <c r="AC56" s="46"/>
      <c r="AD56" s="46"/>
      <c r="AF56" s="144" t="s">
        <v>79</v>
      </c>
      <c r="AG56" s="137" t="s">
        <v>5</v>
      </c>
      <c r="AH56" s="138" t="s">
        <v>6</v>
      </c>
      <c r="AI56" s="137" t="s">
        <v>7</v>
      </c>
      <c r="AJ56" s="139">
        <v>53</v>
      </c>
      <c r="AK56" s="136" t="s">
        <v>228</v>
      </c>
    </row>
    <row r="57" spans="1:37" ht="14.4" customHeight="1" thickTop="1" thickBot="1" x14ac:dyDescent="0.25">
      <c r="B57" s="139"/>
      <c r="D57" s="144"/>
      <c r="E57" s="137"/>
      <c r="F57" s="138"/>
      <c r="G57" s="137"/>
      <c r="H57" s="6"/>
      <c r="I57" s="37"/>
      <c r="J57" s="13"/>
      <c r="K57" s="6"/>
      <c r="L57" s="6"/>
      <c r="M57" s="6"/>
      <c r="Y57" s="6"/>
      <c r="Z57" s="6"/>
      <c r="AA57" s="6"/>
      <c r="AB57" s="6"/>
      <c r="AC57" s="37"/>
      <c r="AD57" s="37"/>
      <c r="AF57" s="144"/>
      <c r="AG57" s="137"/>
      <c r="AH57" s="138"/>
      <c r="AI57" s="137"/>
      <c r="AJ57" s="139"/>
      <c r="AK57" s="136"/>
    </row>
    <row r="58" spans="1:37" ht="14.4" customHeight="1" thickTop="1" thickBot="1" x14ac:dyDescent="0.25">
      <c r="B58" s="139">
        <v>27</v>
      </c>
      <c r="D58" s="144" t="s">
        <v>187</v>
      </c>
      <c r="E58" s="137" t="s">
        <v>5</v>
      </c>
      <c r="F58" s="138" t="s">
        <v>6</v>
      </c>
      <c r="G58" s="137" t="s">
        <v>7</v>
      </c>
      <c r="H58" s="46"/>
      <c r="I58" s="46"/>
      <c r="J58" s="58"/>
      <c r="K58" s="6"/>
      <c r="L58" s="6"/>
      <c r="M58" s="6"/>
    </row>
    <row r="59" spans="1:37" ht="14.4" customHeight="1" thickTop="1" x14ac:dyDescent="0.2">
      <c r="B59" s="139"/>
      <c r="D59" s="144"/>
      <c r="E59" s="137"/>
      <c r="F59" s="138"/>
      <c r="G59" s="137"/>
      <c r="H59" s="6"/>
      <c r="I59" s="6"/>
      <c r="J59" s="6"/>
      <c r="K59" s="6"/>
      <c r="L59" s="6"/>
      <c r="M59" s="6"/>
    </row>
    <row r="60" spans="1:37" ht="14.4" customHeight="1" x14ac:dyDescent="0.2"/>
    <row r="61" spans="1:37" ht="14.4" customHeight="1" x14ac:dyDescent="0.2"/>
    <row r="62" spans="1:37" ht="14.4" customHeight="1" x14ac:dyDescent="0.2"/>
  </sheetData>
  <mergeCells count="300">
    <mergeCell ref="U46:Y47"/>
    <mergeCell ref="U50:U51"/>
    <mergeCell ref="M50:M51"/>
    <mergeCell ref="M52:Q53"/>
    <mergeCell ref="U52:Y53"/>
    <mergeCell ref="U17:U18"/>
    <mergeCell ref="U19:Y20"/>
    <mergeCell ref="U21:Y22"/>
    <mergeCell ref="M17:M18"/>
    <mergeCell ref="M19:Q20"/>
    <mergeCell ref="M21:Q22"/>
    <mergeCell ref="M54:Q55"/>
    <mergeCell ref="U54:Y55"/>
    <mergeCell ref="M25:M26"/>
    <mergeCell ref="U25:U26"/>
    <mergeCell ref="M27:Q28"/>
    <mergeCell ref="M42:M43"/>
    <mergeCell ref="U42:U43"/>
    <mergeCell ref="M44:Q45"/>
    <mergeCell ref="U44:Y45"/>
    <mergeCell ref="M46:Q47"/>
    <mergeCell ref="AJ56:AJ57"/>
    <mergeCell ref="B58:B59"/>
    <mergeCell ref="D58:D59"/>
    <mergeCell ref="E58:E59"/>
    <mergeCell ref="F58:F59"/>
    <mergeCell ref="G58:G59"/>
    <mergeCell ref="AJ54:AJ55"/>
    <mergeCell ref="B56:B57"/>
    <mergeCell ref="D56:D57"/>
    <mergeCell ref="AG54:AG55"/>
    <mergeCell ref="AH54:AH55"/>
    <mergeCell ref="E56:E57"/>
    <mergeCell ref="F56:F57"/>
    <mergeCell ref="G56:G57"/>
    <mergeCell ref="AF56:AF57"/>
    <mergeCell ref="AG56:AG57"/>
    <mergeCell ref="AH56:AH57"/>
    <mergeCell ref="AG52:AG53"/>
    <mergeCell ref="AH52:AH53"/>
    <mergeCell ref="AI56:AI57"/>
    <mergeCell ref="AJ52:AJ53"/>
    <mergeCell ref="B54:B55"/>
    <mergeCell ref="D54:D55"/>
    <mergeCell ref="E54:E55"/>
    <mergeCell ref="F54:F55"/>
    <mergeCell ref="G54:G55"/>
    <mergeCell ref="AF54:AF55"/>
    <mergeCell ref="AG50:AG51"/>
    <mergeCell ref="AH50:AH51"/>
    <mergeCell ref="AI54:AI55"/>
    <mergeCell ref="AJ50:AJ51"/>
    <mergeCell ref="B52:B53"/>
    <mergeCell ref="D52:D53"/>
    <mergeCell ref="E52:E53"/>
    <mergeCell ref="F52:F53"/>
    <mergeCell ref="G52:G53"/>
    <mergeCell ref="AF52:AF53"/>
    <mergeCell ref="AG48:AG49"/>
    <mergeCell ref="AH48:AH49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46:AG47"/>
    <mergeCell ref="AH46:AH47"/>
    <mergeCell ref="AI50:AI51"/>
    <mergeCell ref="AJ46:AJ47"/>
    <mergeCell ref="B48:B49"/>
    <mergeCell ref="D48:D49"/>
    <mergeCell ref="E48:E49"/>
    <mergeCell ref="F48:F49"/>
    <mergeCell ref="G48:G49"/>
    <mergeCell ref="AF48:AF49"/>
    <mergeCell ref="AG44:AG45"/>
    <mergeCell ref="AH44:AH45"/>
    <mergeCell ref="AI48:AI49"/>
    <mergeCell ref="AJ44:AJ45"/>
    <mergeCell ref="B46:B47"/>
    <mergeCell ref="D46:D47"/>
    <mergeCell ref="E46:E47"/>
    <mergeCell ref="F46:F47"/>
    <mergeCell ref="G46:G47"/>
    <mergeCell ref="AF46:AF47"/>
    <mergeCell ref="AG42:AG43"/>
    <mergeCell ref="AH42:AH43"/>
    <mergeCell ref="AI46:AI47"/>
    <mergeCell ref="AJ42:AJ43"/>
    <mergeCell ref="B44:B45"/>
    <mergeCell ref="D44:D45"/>
    <mergeCell ref="E44:E45"/>
    <mergeCell ref="F44:F45"/>
    <mergeCell ref="G44:G45"/>
    <mergeCell ref="AF44:AF45"/>
    <mergeCell ref="AG40:AG41"/>
    <mergeCell ref="AH40:AH41"/>
    <mergeCell ref="AI44:AI45"/>
    <mergeCell ref="AJ40:AJ41"/>
    <mergeCell ref="B42:B43"/>
    <mergeCell ref="D42:D43"/>
    <mergeCell ref="E42:E43"/>
    <mergeCell ref="F42:F43"/>
    <mergeCell ref="G42:G43"/>
    <mergeCell ref="AF42:AF43"/>
    <mergeCell ref="AG38:AG39"/>
    <mergeCell ref="AH38:AH39"/>
    <mergeCell ref="AI42:AI43"/>
    <mergeCell ref="AJ38:AJ39"/>
    <mergeCell ref="B40:B41"/>
    <mergeCell ref="D40:D41"/>
    <mergeCell ref="E40:E41"/>
    <mergeCell ref="F40:F41"/>
    <mergeCell ref="G40:G41"/>
    <mergeCell ref="AF40:AF41"/>
    <mergeCell ref="AG34:AG35"/>
    <mergeCell ref="AF32:AF33"/>
    <mergeCell ref="AI40:AI41"/>
    <mergeCell ref="AJ36:AJ37"/>
    <mergeCell ref="B38:B39"/>
    <mergeCell ref="D38:D39"/>
    <mergeCell ref="E38:E39"/>
    <mergeCell ref="F38:F39"/>
    <mergeCell ref="G38:G39"/>
    <mergeCell ref="AF38:AF39"/>
    <mergeCell ref="AG36:AG37"/>
    <mergeCell ref="AH36:AH37"/>
    <mergeCell ref="AI38:AI39"/>
    <mergeCell ref="AJ32:AJ33"/>
    <mergeCell ref="B34:B35"/>
    <mergeCell ref="D34:D35"/>
    <mergeCell ref="E34:E35"/>
    <mergeCell ref="F34:F35"/>
    <mergeCell ref="G34:G35"/>
    <mergeCell ref="AF34:AF35"/>
    <mergeCell ref="AH32:AH33"/>
    <mergeCell ref="AI32:AI33"/>
    <mergeCell ref="AG32:AG33"/>
    <mergeCell ref="AJ34:AJ35"/>
    <mergeCell ref="B36:B37"/>
    <mergeCell ref="D36:D37"/>
    <mergeCell ref="E36:E37"/>
    <mergeCell ref="F36:F37"/>
    <mergeCell ref="G36:G37"/>
    <mergeCell ref="AF36:AF37"/>
    <mergeCell ref="AF28:AF29"/>
    <mergeCell ref="AG28:AG29"/>
    <mergeCell ref="AI36:AI37"/>
    <mergeCell ref="AI28:AI29"/>
    <mergeCell ref="U27:Y28"/>
    <mergeCell ref="M29:Q30"/>
    <mergeCell ref="U29:Y30"/>
    <mergeCell ref="AF26:AF27"/>
    <mergeCell ref="AH34:AH35"/>
    <mergeCell ref="AI34:AI35"/>
    <mergeCell ref="D30:D31"/>
    <mergeCell ref="E30:E31"/>
    <mergeCell ref="F30:F31"/>
    <mergeCell ref="G30:G31"/>
    <mergeCell ref="AF30:AF31"/>
    <mergeCell ref="AG30:AG31"/>
    <mergeCell ref="AH28:AH29"/>
    <mergeCell ref="AH30:AH31"/>
    <mergeCell ref="AI30:AI31"/>
    <mergeCell ref="AJ30:AJ31"/>
    <mergeCell ref="B32:B33"/>
    <mergeCell ref="D32:D33"/>
    <mergeCell ref="E32:E33"/>
    <mergeCell ref="F32:F33"/>
    <mergeCell ref="G32:G33"/>
    <mergeCell ref="B30:B31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J28:AJ29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14:AF15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H14:AH15"/>
    <mergeCell ref="AI14:AI15"/>
    <mergeCell ref="AJ14:AJ15"/>
    <mergeCell ref="B16:B17"/>
    <mergeCell ref="D16:D17"/>
    <mergeCell ref="E16:E17"/>
    <mergeCell ref="F16:F17"/>
    <mergeCell ref="G16:G17"/>
    <mergeCell ref="AF16:AF17"/>
    <mergeCell ref="B14:B15"/>
    <mergeCell ref="B10:B11"/>
    <mergeCell ref="D10:D11"/>
    <mergeCell ref="E10:E11"/>
    <mergeCell ref="F10:F11"/>
    <mergeCell ref="G10:G11"/>
    <mergeCell ref="AG14:AG15"/>
    <mergeCell ref="D14:D15"/>
    <mergeCell ref="E14:E15"/>
    <mergeCell ref="F14:F15"/>
    <mergeCell ref="G14:G15"/>
    <mergeCell ref="AJ8:AJ9"/>
    <mergeCell ref="B12:B13"/>
    <mergeCell ref="D12:D13"/>
    <mergeCell ref="E12:E13"/>
    <mergeCell ref="F12:F13"/>
    <mergeCell ref="G12:G13"/>
    <mergeCell ref="AF12:AF13"/>
    <mergeCell ref="AF10:AF11"/>
    <mergeCell ref="AG10:AG11"/>
    <mergeCell ref="AH10:AH11"/>
    <mergeCell ref="AI10:AI11"/>
    <mergeCell ref="AJ10:AJ11"/>
    <mergeCell ref="AG12:AG13"/>
    <mergeCell ref="AH12:AH13"/>
    <mergeCell ref="AI12:AI13"/>
    <mergeCell ref="AJ12:AJ13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AF6:AF7"/>
    <mergeCell ref="A6:A7"/>
    <mergeCell ref="AK30:AK31"/>
    <mergeCell ref="AK56:AK57"/>
    <mergeCell ref="A52:A53"/>
    <mergeCell ref="O4:W4"/>
    <mergeCell ref="A20:A21"/>
    <mergeCell ref="AK32:AK33"/>
    <mergeCell ref="AG6:AG7"/>
    <mergeCell ref="AH6:AH7"/>
    <mergeCell ref="AI6:AI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4A90-13C4-4509-9F51-A46F18570A4F}">
  <sheetPr codeName="Sheet1">
    <pageSetUpPr fitToPage="1"/>
  </sheetPr>
  <dimension ref="A1:BF56"/>
  <sheetViews>
    <sheetView view="pageBreakPreview" topLeftCell="C1" zoomScale="80" zoomScaleNormal="90" zoomScaleSheetLayoutView="80" workbookViewId="0">
      <selection activeCell="C1" sqref="C1:BF1"/>
    </sheetView>
  </sheetViews>
  <sheetFormatPr defaultColWidth="8.77734375" defaultRowHeight="15.75" customHeight="1" x14ac:dyDescent="0.2"/>
  <cols>
    <col min="1" max="2" width="8.77734375" style="73" hidden="1" customWidth="1"/>
    <col min="3" max="3" width="3.5546875" style="73" bestFit="1" customWidth="1"/>
    <col min="4" max="4" width="10.5546875" style="73" customWidth="1"/>
    <col min="5" max="8" width="2.5546875" style="73" customWidth="1"/>
    <col min="9" max="9" width="2.5546875" style="74" customWidth="1"/>
    <col min="10" max="13" width="2.5546875" style="73" customWidth="1"/>
    <col min="14" max="14" width="2.5546875" style="74" customWidth="1"/>
    <col min="15" max="18" width="2.5546875" style="73" customWidth="1"/>
    <col min="19" max="19" width="2.5546875" style="74" customWidth="1"/>
    <col min="20" max="23" width="2.5546875" style="73" customWidth="1"/>
    <col min="24" max="24" width="2.5546875" style="74" customWidth="1"/>
    <col min="25" max="26" width="4.88671875" style="73" customWidth="1"/>
    <col min="27" max="27" width="9.44140625" style="73" customWidth="1"/>
    <col min="28" max="28" width="6.77734375" style="73" customWidth="1"/>
    <col min="29" max="29" width="2.5546875" style="74" customWidth="1"/>
    <col min="30" max="30" width="2.5546875" style="73" customWidth="1"/>
    <col min="31" max="32" width="2.5546875" style="73" hidden="1" customWidth="1"/>
    <col min="33" max="33" width="3.5546875" style="73" customWidth="1"/>
    <col min="34" max="34" width="10.6640625" style="74" customWidth="1"/>
    <col min="35" max="38" width="2.77734375" style="73" customWidth="1"/>
    <col min="39" max="39" width="2.77734375" style="74" customWidth="1"/>
    <col min="40" max="43" width="2.77734375" style="73" customWidth="1"/>
    <col min="44" max="44" width="2.77734375" style="74" customWidth="1"/>
    <col min="45" max="54" width="2.77734375" style="73" customWidth="1"/>
    <col min="55" max="56" width="4.6640625" style="73" customWidth="1"/>
    <col min="57" max="57" width="9.33203125" style="73" customWidth="1"/>
    <col min="58" max="58" width="6.44140625" style="73" customWidth="1"/>
    <col min="59" max="16384" width="8.77734375" style="73"/>
  </cols>
  <sheetData>
    <row r="1" spans="1:58" ht="33" x14ac:dyDescent="0.2">
      <c r="C1" s="184" t="s">
        <v>230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</row>
    <row r="2" spans="1:58" ht="15.75" customHeight="1" x14ac:dyDescent="0.2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X2" s="143" t="s">
        <v>231</v>
      </c>
      <c r="AY2" s="141"/>
      <c r="AZ2" s="141"/>
      <c r="BA2" s="141"/>
      <c r="BB2" s="141"/>
      <c r="BC2" s="141"/>
      <c r="BD2" s="141"/>
      <c r="BE2" s="141"/>
      <c r="BF2" s="141"/>
    </row>
    <row r="3" spans="1:58" ht="21" customHeight="1" x14ac:dyDescent="0.2">
      <c r="D3" s="6"/>
      <c r="I3" s="73"/>
      <c r="N3" s="73"/>
      <c r="R3" s="6"/>
      <c r="S3" s="6"/>
      <c r="U3" s="75"/>
      <c r="V3" s="75"/>
      <c r="W3" s="75"/>
      <c r="X3" s="75"/>
      <c r="Y3" s="75"/>
      <c r="Z3" s="75"/>
      <c r="AA3" s="142" t="s">
        <v>232</v>
      </c>
      <c r="AB3" s="142"/>
      <c r="AC3" s="142"/>
      <c r="AD3" s="142"/>
      <c r="AE3" s="142"/>
      <c r="AF3" s="142"/>
      <c r="AG3" s="142"/>
      <c r="AH3" s="142"/>
      <c r="AI3" s="142"/>
      <c r="AJ3" s="75"/>
      <c r="AK3" s="75"/>
      <c r="AL3" s="75"/>
      <c r="AM3" s="75"/>
      <c r="AX3" s="143" t="s">
        <v>233</v>
      </c>
      <c r="AY3" s="141"/>
      <c r="AZ3" s="141"/>
      <c r="BA3" s="141"/>
      <c r="BB3" s="141"/>
      <c r="BC3" s="141"/>
      <c r="BD3" s="141"/>
      <c r="BE3" s="141"/>
      <c r="BF3" s="141"/>
    </row>
    <row r="4" spans="1:58" ht="15.75" customHeight="1" thickBot="1" x14ac:dyDescent="0.25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58" ht="27" hidden="1" customHeight="1" x14ac:dyDescent="0.2">
      <c r="D5" s="76"/>
      <c r="E5" s="76">
        <v>1</v>
      </c>
      <c r="F5" s="76">
        <v>1</v>
      </c>
      <c r="G5" s="76">
        <v>1</v>
      </c>
      <c r="H5" s="76">
        <v>1</v>
      </c>
      <c r="I5" s="76">
        <v>1</v>
      </c>
      <c r="J5" s="76">
        <f t="shared" ref="J5:X5" si="0">E5+1</f>
        <v>2</v>
      </c>
      <c r="K5" s="76">
        <f t="shared" si="0"/>
        <v>2</v>
      </c>
      <c r="L5" s="76">
        <f t="shared" si="0"/>
        <v>2</v>
      </c>
      <c r="M5" s="76">
        <f t="shared" si="0"/>
        <v>2</v>
      </c>
      <c r="N5" s="76">
        <f t="shared" si="0"/>
        <v>2</v>
      </c>
      <c r="O5" s="76">
        <f t="shared" si="0"/>
        <v>3</v>
      </c>
      <c r="P5" s="76">
        <f t="shared" si="0"/>
        <v>3</v>
      </c>
      <c r="Q5" s="76">
        <f t="shared" si="0"/>
        <v>3</v>
      </c>
      <c r="R5" s="76">
        <f t="shared" si="0"/>
        <v>3</v>
      </c>
      <c r="S5" s="76">
        <f t="shared" si="0"/>
        <v>3</v>
      </c>
      <c r="T5" s="76">
        <f t="shared" si="0"/>
        <v>4</v>
      </c>
      <c r="U5" s="76">
        <f t="shared" si="0"/>
        <v>4</v>
      </c>
      <c r="V5" s="76">
        <f t="shared" si="0"/>
        <v>4</v>
      </c>
      <c r="W5" s="76">
        <f t="shared" si="0"/>
        <v>4</v>
      </c>
      <c r="X5" s="76">
        <f t="shared" si="0"/>
        <v>4</v>
      </c>
      <c r="Y5" s="76"/>
      <c r="Z5" s="76"/>
      <c r="AA5" s="76"/>
      <c r="AB5" s="76"/>
      <c r="AC5" s="76"/>
      <c r="AD5" s="76"/>
      <c r="AH5" s="76"/>
      <c r="AI5" s="76">
        <v>1</v>
      </c>
      <c r="AJ5" s="76">
        <v>1</v>
      </c>
      <c r="AK5" s="76">
        <v>1</v>
      </c>
      <c r="AL5" s="76">
        <v>1</v>
      </c>
      <c r="AM5" s="76">
        <v>1</v>
      </c>
      <c r="AN5" s="76">
        <f t="shared" ref="AN5:BB5" si="1">AI5+1</f>
        <v>2</v>
      </c>
      <c r="AO5" s="76">
        <f t="shared" si="1"/>
        <v>2</v>
      </c>
      <c r="AP5" s="76">
        <f t="shared" si="1"/>
        <v>2</v>
      </c>
      <c r="AQ5" s="76">
        <f t="shared" si="1"/>
        <v>2</v>
      </c>
      <c r="AR5" s="76">
        <f t="shared" si="1"/>
        <v>2</v>
      </c>
      <c r="AS5" s="76">
        <f t="shared" si="1"/>
        <v>3</v>
      </c>
      <c r="AT5" s="76">
        <f t="shared" si="1"/>
        <v>3</v>
      </c>
      <c r="AU5" s="76">
        <f t="shared" si="1"/>
        <v>3</v>
      </c>
      <c r="AV5" s="76">
        <f t="shared" si="1"/>
        <v>3</v>
      </c>
      <c r="AW5" s="76">
        <f t="shared" si="1"/>
        <v>3</v>
      </c>
      <c r="AX5" s="76">
        <f t="shared" si="1"/>
        <v>4</v>
      </c>
      <c r="AY5" s="76">
        <f t="shared" si="1"/>
        <v>4</v>
      </c>
      <c r="AZ5" s="76">
        <f t="shared" si="1"/>
        <v>4</v>
      </c>
      <c r="BA5" s="76">
        <f t="shared" si="1"/>
        <v>4</v>
      </c>
      <c r="BB5" s="76">
        <f t="shared" si="1"/>
        <v>4</v>
      </c>
      <c r="BC5" s="76"/>
      <c r="BD5" s="76"/>
      <c r="BE5" s="76"/>
      <c r="BF5" s="76"/>
    </row>
    <row r="6" spans="1:58" ht="14.25" hidden="1" customHeight="1" thickBot="1" x14ac:dyDescent="0.25">
      <c r="D6" s="77"/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f t="shared" ref="J6:X6" si="2">E6</f>
        <v>1</v>
      </c>
      <c r="K6" s="5">
        <f t="shared" si="2"/>
        <v>2</v>
      </c>
      <c r="L6" s="5">
        <f t="shared" si="2"/>
        <v>3</v>
      </c>
      <c r="M6" s="5">
        <f t="shared" si="2"/>
        <v>4</v>
      </c>
      <c r="N6" s="5">
        <f t="shared" si="2"/>
        <v>5</v>
      </c>
      <c r="O6" s="5">
        <f t="shared" si="2"/>
        <v>1</v>
      </c>
      <c r="P6" s="5">
        <f t="shared" si="2"/>
        <v>2</v>
      </c>
      <c r="Q6" s="5">
        <f t="shared" si="2"/>
        <v>3</v>
      </c>
      <c r="R6" s="5">
        <f t="shared" si="2"/>
        <v>4</v>
      </c>
      <c r="S6" s="5">
        <f t="shared" si="2"/>
        <v>5</v>
      </c>
      <c r="T6" s="5">
        <f t="shared" si="2"/>
        <v>1</v>
      </c>
      <c r="U6" s="5">
        <f t="shared" si="2"/>
        <v>2</v>
      </c>
      <c r="V6" s="5">
        <f t="shared" si="2"/>
        <v>3</v>
      </c>
      <c r="W6" s="5">
        <f t="shared" si="2"/>
        <v>4</v>
      </c>
      <c r="X6" s="5">
        <f t="shared" si="2"/>
        <v>5</v>
      </c>
      <c r="Y6" s="5"/>
      <c r="Z6" s="5"/>
      <c r="AA6" s="5"/>
      <c r="AB6" s="5"/>
      <c r="AC6" s="5"/>
      <c r="AD6" s="5"/>
      <c r="AH6" s="77"/>
      <c r="AI6" s="5">
        <v>1</v>
      </c>
      <c r="AJ6" s="5">
        <v>2</v>
      </c>
      <c r="AK6" s="5">
        <v>3</v>
      </c>
      <c r="AL6" s="5">
        <v>4</v>
      </c>
      <c r="AM6" s="5">
        <v>5</v>
      </c>
      <c r="AN6" s="5">
        <f t="shared" ref="AN6:BB6" si="3">AI6</f>
        <v>1</v>
      </c>
      <c r="AO6" s="5">
        <f t="shared" si="3"/>
        <v>2</v>
      </c>
      <c r="AP6" s="5">
        <f t="shared" si="3"/>
        <v>3</v>
      </c>
      <c r="AQ6" s="5">
        <f t="shared" si="3"/>
        <v>4</v>
      </c>
      <c r="AR6" s="5">
        <f t="shared" si="3"/>
        <v>5</v>
      </c>
      <c r="AS6" s="5">
        <f t="shared" si="3"/>
        <v>1</v>
      </c>
      <c r="AT6" s="5">
        <f t="shared" si="3"/>
        <v>2</v>
      </c>
      <c r="AU6" s="5">
        <f t="shared" si="3"/>
        <v>3</v>
      </c>
      <c r="AV6" s="5">
        <f t="shared" si="3"/>
        <v>4</v>
      </c>
      <c r="AW6" s="5">
        <f t="shared" si="3"/>
        <v>5</v>
      </c>
      <c r="AX6" s="5">
        <f t="shared" si="3"/>
        <v>1</v>
      </c>
      <c r="AY6" s="5">
        <f t="shared" si="3"/>
        <v>2</v>
      </c>
      <c r="AZ6" s="5">
        <f t="shared" si="3"/>
        <v>3</v>
      </c>
      <c r="BA6" s="5">
        <f t="shared" si="3"/>
        <v>4</v>
      </c>
      <c r="BB6" s="5">
        <f t="shared" si="3"/>
        <v>5</v>
      </c>
      <c r="BC6" s="5"/>
      <c r="BD6" s="5"/>
      <c r="BE6" s="5"/>
      <c r="BF6" s="5"/>
    </row>
    <row r="7" spans="1:58" ht="13.8" x14ac:dyDescent="0.2">
      <c r="C7" s="185"/>
      <c r="D7" s="186"/>
      <c r="E7" s="182">
        <v>1</v>
      </c>
      <c r="F7" s="179"/>
      <c r="G7" s="179"/>
      <c r="H7" s="179"/>
      <c r="I7" s="183"/>
      <c r="J7" s="178">
        <v>2</v>
      </c>
      <c r="K7" s="179"/>
      <c r="L7" s="179"/>
      <c r="M7" s="179"/>
      <c r="N7" s="183"/>
      <c r="O7" s="178">
        <v>3</v>
      </c>
      <c r="P7" s="179"/>
      <c r="Q7" s="179"/>
      <c r="R7" s="179"/>
      <c r="S7" s="183"/>
      <c r="T7" s="178">
        <v>4</v>
      </c>
      <c r="U7" s="179"/>
      <c r="V7" s="179"/>
      <c r="W7" s="179"/>
      <c r="X7" s="179"/>
      <c r="Y7" s="180" t="s">
        <v>234</v>
      </c>
      <c r="Z7" s="189" t="s">
        <v>235</v>
      </c>
      <c r="AA7" s="189" t="s">
        <v>236</v>
      </c>
      <c r="AB7" s="191" t="s">
        <v>237</v>
      </c>
      <c r="AC7" s="73"/>
      <c r="AG7" s="185"/>
      <c r="AH7" s="186"/>
      <c r="AI7" s="182">
        <v>5</v>
      </c>
      <c r="AJ7" s="179"/>
      <c r="AK7" s="179"/>
      <c r="AL7" s="179"/>
      <c r="AM7" s="183"/>
      <c r="AN7" s="178">
        <v>6</v>
      </c>
      <c r="AO7" s="179"/>
      <c r="AP7" s="179"/>
      <c r="AQ7" s="179"/>
      <c r="AR7" s="183"/>
      <c r="AS7" s="178">
        <v>7</v>
      </c>
      <c r="AT7" s="179"/>
      <c r="AU7" s="179"/>
      <c r="AV7" s="179"/>
      <c r="AW7" s="183"/>
      <c r="AX7" s="178">
        <v>8</v>
      </c>
      <c r="AY7" s="179"/>
      <c r="AZ7" s="179"/>
      <c r="BA7" s="179"/>
      <c r="BB7" s="179"/>
      <c r="BC7" s="180" t="s">
        <v>234</v>
      </c>
      <c r="BD7" s="189" t="s">
        <v>235</v>
      </c>
      <c r="BE7" s="189" t="s">
        <v>236</v>
      </c>
      <c r="BF7" s="191" t="s">
        <v>237</v>
      </c>
    </row>
    <row r="8" spans="1:58" ht="29.25" customHeight="1" thickBot="1" x14ac:dyDescent="0.25">
      <c r="C8" s="187"/>
      <c r="D8" s="188"/>
      <c r="E8" s="195" t="str">
        <f>IF(VLOOKUP(E5,$A$9:$D$28,4,FALSE)="","",VLOOKUP(E5,$A$9:$D$28,4,FALSE))</f>
        <v>三宅</v>
      </c>
      <c r="F8" s="193"/>
      <c r="G8" s="193"/>
      <c r="H8" s="193"/>
      <c r="I8" s="193"/>
      <c r="J8" s="196" t="str">
        <f>IF(VLOOKUP(J5,$A$9:$D$28,4,FALSE)="","",VLOOKUP(J5,$A$9:$D$28,4,FALSE))</f>
        <v>鵜川</v>
      </c>
      <c r="K8" s="193"/>
      <c r="L8" s="193"/>
      <c r="M8" s="193"/>
      <c r="N8" s="193"/>
      <c r="O8" s="193" t="str">
        <f>IF(VLOOKUP(O5,$A$9:$D$28,4,FALSE)="","",VLOOKUP(O5,$A$9:$D$28,4,FALSE))</f>
        <v>亀井</v>
      </c>
      <c r="P8" s="193"/>
      <c r="Q8" s="193"/>
      <c r="R8" s="193"/>
      <c r="S8" s="193"/>
      <c r="T8" s="193" t="str">
        <f>IF(VLOOKUP(T5,$A$9:$D$28,4,FALSE)="","",VLOOKUP(T5,$A$9:$D$28,4,FALSE))</f>
        <v>福岡</v>
      </c>
      <c r="U8" s="193"/>
      <c r="V8" s="193"/>
      <c r="W8" s="193"/>
      <c r="X8" s="194"/>
      <c r="Y8" s="181"/>
      <c r="Z8" s="190"/>
      <c r="AA8" s="190"/>
      <c r="AB8" s="192"/>
      <c r="AC8" s="73"/>
      <c r="AG8" s="187"/>
      <c r="AH8" s="188"/>
      <c r="AI8" s="195" t="str">
        <f>IF(VLOOKUP(AI5,$AE$9:$AH$28,4,FALSE)="","",VLOOKUP(AI5,$AE$9:$AH$28,4,FALSE))</f>
        <v>大恵</v>
      </c>
      <c r="AJ8" s="193"/>
      <c r="AK8" s="193"/>
      <c r="AL8" s="193"/>
      <c r="AM8" s="193"/>
      <c r="AN8" s="196" t="str">
        <f>IF(VLOOKUP(AN5,$AE$9:$AH$28,4,FALSE)="","",VLOOKUP(AN5,$AE$9:$AH$28,4,FALSE))</f>
        <v>木村</v>
      </c>
      <c r="AO8" s="193"/>
      <c r="AP8" s="193"/>
      <c r="AQ8" s="193"/>
      <c r="AR8" s="193"/>
      <c r="AS8" s="193" t="str">
        <f>IF(VLOOKUP(AS5,$AE$9:$AH$28,4,FALSE)="","",VLOOKUP(AS5,$AE$9:$AH$28,4,FALSE))</f>
        <v>筒井謙</v>
      </c>
      <c r="AT8" s="193"/>
      <c r="AU8" s="193"/>
      <c r="AV8" s="193"/>
      <c r="AW8" s="193"/>
      <c r="AX8" s="193" t="str">
        <f>IF(VLOOKUP(AX5,$AE$9:$AH$28,4,FALSE)="","",VLOOKUP(AX5,$AE$9:$AH$28,4,FALSE))</f>
        <v>石井</v>
      </c>
      <c r="AY8" s="193"/>
      <c r="AZ8" s="193"/>
      <c r="BA8" s="193"/>
      <c r="BB8" s="194"/>
      <c r="BC8" s="181"/>
      <c r="BD8" s="190"/>
      <c r="BE8" s="190"/>
      <c r="BF8" s="192"/>
    </row>
    <row r="9" spans="1:58" ht="12" customHeight="1" x14ac:dyDescent="0.2">
      <c r="A9" s="73">
        <v>1</v>
      </c>
      <c r="B9" s="73">
        <v>1</v>
      </c>
      <c r="C9" s="197">
        <v>1</v>
      </c>
      <c r="D9" s="200" t="s">
        <v>238</v>
      </c>
      <c r="E9" s="202" t="str">
        <f>IF(E10="","",IF(E10&gt;I10,"○","×"))</f>
        <v/>
      </c>
      <c r="F9" s="203"/>
      <c r="G9" s="203"/>
      <c r="H9" s="203"/>
      <c r="I9" s="204"/>
      <c r="J9" s="78" t="str">
        <f>IF(J10="","",IF(J10="W","○",IF(J10="L","×",IF(J10&gt;N10,"○","×"))))</f>
        <v>○</v>
      </c>
      <c r="K9" s="79">
        <v>11</v>
      </c>
      <c r="L9" s="80" t="s">
        <v>239</v>
      </c>
      <c r="M9" s="79">
        <v>4</v>
      </c>
      <c r="N9" s="81"/>
      <c r="O9" s="78" t="str">
        <f>IF(O10="","",IF(O10="W","○",IF(O10="L","×",IF(O10&gt;S10,"○","×"))))</f>
        <v>○</v>
      </c>
      <c r="P9" s="79">
        <v>7</v>
      </c>
      <c r="Q9" s="80" t="s">
        <v>239</v>
      </c>
      <c r="R9" s="79">
        <v>11</v>
      </c>
      <c r="S9" s="81"/>
      <c r="T9" s="78" t="str">
        <f>IF(T10="","",IF(T10="W","○",IF(T10="L","×",IF(T10&gt;X10,"○","×"))))</f>
        <v>○</v>
      </c>
      <c r="U9" s="79">
        <v>11</v>
      </c>
      <c r="V9" s="80" t="s">
        <v>239</v>
      </c>
      <c r="W9" s="79">
        <v>7</v>
      </c>
      <c r="X9" s="82"/>
      <c r="Y9" s="208">
        <f>IF($D9="","",COUNTIF($E9:$X13,"○"))</f>
        <v>3</v>
      </c>
      <c r="Z9" s="210">
        <f>IF($D9="","",COUNTIF($E9:$X13,"×"))</f>
        <v>0</v>
      </c>
      <c r="AA9" s="212">
        <f>IF($D9="","",Y9*2+Z9)</f>
        <v>6</v>
      </c>
      <c r="AB9" s="216">
        <f>IF($D9="","",RANK(AA9,$AA$9:$AA$28))</f>
        <v>1</v>
      </c>
      <c r="AC9" s="73"/>
      <c r="AE9" s="73">
        <v>1</v>
      </c>
      <c r="AF9" s="73">
        <v>1</v>
      </c>
      <c r="AG9" s="197">
        <v>5</v>
      </c>
      <c r="AH9" s="200" t="s">
        <v>240</v>
      </c>
      <c r="AI9" s="202" t="str">
        <f>IF(AI10="","",IF(AI10&gt;AM10,"○","×"))</f>
        <v/>
      </c>
      <c r="AJ9" s="203"/>
      <c r="AK9" s="203"/>
      <c r="AL9" s="203"/>
      <c r="AM9" s="204"/>
      <c r="AN9" s="83" t="str">
        <f>IF(AN10="","",IF(AN10="W","○",IF(AN10="L","×",IF(AN10&gt;AR10,"○","×"))))</f>
        <v>○</v>
      </c>
      <c r="AO9" s="84">
        <v>8</v>
      </c>
      <c r="AP9" s="85" t="s">
        <v>239</v>
      </c>
      <c r="AQ9" s="84">
        <v>11</v>
      </c>
      <c r="AR9" s="86"/>
      <c r="AS9" s="78" t="str">
        <f>IF(AS10="","",IF(AS10="W","○",IF(AS10="L","×",IF(AS10&gt;AW10,"○","×"))))</f>
        <v>○</v>
      </c>
      <c r="AT9" s="79">
        <v>13</v>
      </c>
      <c r="AU9" s="80" t="s">
        <v>239</v>
      </c>
      <c r="AV9" s="79">
        <v>11</v>
      </c>
      <c r="AW9" s="81"/>
      <c r="AX9" s="83" t="str">
        <f>IF(AX10="","",IF(AX10="W","○",IF(AX10="L","×",IF(AX10&gt;BB10,"○","×"))))</f>
        <v>×</v>
      </c>
      <c r="AY9" s="84">
        <v>5</v>
      </c>
      <c r="AZ9" s="85" t="s">
        <v>239</v>
      </c>
      <c r="BA9" s="84">
        <v>11</v>
      </c>
      <c r="BB9" s="87"/>
      <c r="BC9" s="208">
        <f>IF($AH9="","",COUNTIF($AI9:$BB13,"○"))</f>
        <v>2</v>
      </c>
      <c r="BD9" s="210">
        <f>IF($AH9="","",COUNTIF($AI9:$BB13,"×"))</f>
        <v>1</v>
      </c>
      <c r="BE9" s="212">
        <f>IF($AH9="","",BC9*2+BD9)</f>
        <v>5</v>
      </c>
      <c r="BF9" s="216">
        <v>7</v>
      </c>
    </row>
    <row r="10" spans="1:58" ht="12" customHeight="1" x14ac:dyDescent="0.2">
      <c r="A10" s="73">
        <v>1</v>
      </c>
      <c r="B10" s="73">
        <v>2</v>
      </c>
      <c r="C10" s="198"/>
      <c r="D10" s="201"/>
      <c r="E10" s="202"/>
      <c r="F10" s="203"/>
      <c r="G10" s="203"/>
      <c r="H10" s="203"/>
      <c r="I10" s="204"/>
      <c r="J10" s="218">
        <f>IF(K9="","",IF(K9&gt;M9,1,0)+IF(K10&gt;M10,1,0)+IF(K11&gt;M11,1,0)+IF(K12&gt;M12,1,0)+IF(K13&gt;M13,1,0))</f>
        <v>3</v>
      </c>
      <c r="K10" s="88">
        <v>11</v>
      </c>
      <c r="L10" s="89" t="s">
        <v>239</v>
      </c>
      <c r="M10" s="88">
        <v>6</v>
      </c>
      <c r="N10" s="220">
        <f>IF(OR(J10="L",J10="W"),"",IF(K9="","",IF(K9&lt;M9,1,0)+IF(K10&lt;M10,1,0)+IF(K11&lt;M11,1,0)+IF(K12&lt;M12,1,0)+IF(K13&lt;M13,1,0)))</f>
        <v>0</v>
      </c>
      <c r="O10" s="218">
        <f>IF(P9="","",IF(P9&gt;R9,1,0)+IF(P10&gt;R10,1,0)+IF(P11&gt;R11,1,0)+IF(P12&gt;R12,1,0)+IF(P13&gt;R13,1,0))</f>
        <v>3</v>
      </c>
      <c r="P10" s="88">
        <v>11</v>
      </c>
      <c r="Q10" s="89" t="s">
        <v>239</v>
      </c>
      <c r="R10" s="88">
        <v>9</v>
      </c>
      <c r="S10" s="220">
        <f>IF(OR(O10="L",O10="W"),"",IF(P9="","",IF(P9&lt;R9,1,0)+IF(P10&lt;R10,1,0)+IF(P11&lt;R11,1,0)+IF(P12&lt;R12,1,0)+IF(P13&lt;R13,1,0)))</f>
        <v>2</v>
      </c>
      <c r="T10" s="218">
        <f>IF(U9="","",IF(U9&gt;W9,1,0)+IF(U10&gt;W10,1,0)+IF(U11&gt;W11,1,0)+IF(U12&gt;W12,1,0)+IF(U13&gt;W13,1,0))</f>
        <v>3</v>
      </c>
      <c r="U10" s="88">
        <v>9</v>
      </c>
      <c r="V10" s="89" t="s">
        <v>239</v>
      </c>
      <c r="W10" s="88">
        <v>11</v>
      </c>
      <c r="X10" s="226">
        <f>IF(OR(T10="L",T10="W"),"",IF(U9="","",IF(U9&lt;W9,1,0)+IF(U10&lt;W10,1,0)+IF(U11&lt;W11,1,0)+IF(U12&lt;W12,1,0)+IF(U13&lt;W13,1,0)))</f>
        <v>1</v>
      </c>
      <c r="Y10" s="209"/>
      <c r="Z10" s="211"/>
      <c r="AA10" s="213"/>
      <c r="AB10" s="217"/>
      <c r="AC10" s="73"/>
      <c r="AE10" s="73">
        <v>1</v>
      </c>
      <c r="AF10" s="73">
        <v>2</v>
      </c>
      <c r="AG10" s="198"/>
      <c r="AH10" s="201"/>
      <c r="AI10" s="202"/>
      <c r="AJ10" s="203"/>
      <c r="AK10" s="203"/>
      <c r="AL10" s="203"/>
      <c r="AM10" s="204"/>
      <c r="AN10" s="222">
        <f>IF(AO9="","",IF(AO9&gt;AQ9,1,0)+IF(AO10&gt;AQ10,1,0)+IF(AO11&gt;AQ11,1,0)+IF(AO12&gt;AQ12,1,0)+IF(AO13&gt;AQ13,1,0))</f>
        <v>3</v>
      </c>
      <c r="AO10" s="90">
        <v>11</v>
      </c>
      <c r="AP10" s="91" t="s">
        <v>239</v>
      </c>
      <c r="AQ10" s="90">
        <v>5</v>
      </c>
      <c r="AR10" s="228">
        <f>IF(OR(AN10="L",AN10="W"),"",IF(AO9="","",IF(AO9&lt;AQ9,1,0)+IF(AO10&lt;AQ10,1,0)+IF(AO11&lt;AQ11,1,0)+IF(AO12&lt;AQ12,1,0)+IF(AO13&lt;AQ13,1,0)))</f>
        <v>1</v>
      </c>
      <c r="AS10" s="218">
        <f>IF(AT9="","",IF(AT9&gt;AV9,1,0)+IF(AT10&gt;AV10,1,0)+IF(AT11&gt;AV11,1,0)+IF(AT12&gt;AV12,1,0)+IF(AT13&gt;AV13,1,0))</f>
        <v>3</v>
      </c>
      <c r="AT10" s="88">
        <v>7</v>
      </c>
      <c r="AU10" s="89" t="s">
        <v>239</v>
      </c>
      <c r="AV10" s="88">
        <v>11</v>
      </c>
      <c r="AW10" s="220">
        <f>IF(OR(AS10="L",AS10="W"),"",IF(AT9="","",IF(AT9&lt;AV9,1,0)+IF(AT10&lt;AV10,1,0)+IF(AT11&lt;AV11,1,0)+IF(AT12&lt;AV12,1,0)+IF(AT13&lt;AV13,1,0)))</f>
        <v>1</v>
      </c>
      <c r="AX10" s="222">
        <f>IF(AY9="","",IF(AY9&gt;BA9,1,0)+IF(AY10&gt;BA10,1,0)+IF(AY11&gt;BA11,1,0)+IF(AY12&gt;BA12,1,0)+IF(AY13&gt;BA13,1,0))</f>
        <v>0</v>
      </c>
      <c r="AY10" s="90">
        <v>4</v>
      </c>
      <c r="AZ10" s="91" t="s">
        <v>239</v>
      </c>
      <c r="BA10" s="90">
        <v>11</v>
      </c>
      <c r="BB10" s="224">
        <f>IF(OR(AX10="L",AX10="W"),"",IF(AY9="","",IF(AY9&lt;BA9,1,0)+IF(AY10&lt;BA10,1,0)+IF(AY11&lt;BA11,1,0)+IF(AY12&lt;BA12,1,0)+IF(AY13&lt;BA13,1,0)))</f>
        <v>3</v>
      </c>
      <c r="BC10" s="209"/>
      <c r="BD10" s="211"/>
      <c r="BE10" s="213"/>
      <c r="BF10" s="217"/>
    </row>
    <row r="11" spans="1:58" ht="12" customHeight="1" x14ac:dyDescent="0.2">
      <c r="A11" s="73">
        <v>1</v>
      </c>
      <c r="B11" s="73">
        <v>3</v>
      </c>
      <c r="C11" s="198"/>
      <c r="D11" s="201"/>
      <c r="E11" s="202"/>
      <c r="F11" s="203"/>
      <c r="G11" s="203"/>
      <c r="H11" s="203"/>
      <c r="I11" s="204"/>
      <c r="J11" s="218"/>
      <c r="K11" s="88">
        <v>11</v>
      </c>
      <c r="L11" s="89" t="s">
        <v>239</v>
      </c>
      <c r="M11" s="88">
        <v>8</v>
      </c>
      <c r="N11" s="220"/>
      <c r="O11" s="218"/>
      <c r="P11" s="88">
        <v>9</v>
      </c>
      <c r="Q11" s="89" t="s">
        <v>239</v>
      </c>
      <c r="R11" s="88">
        <v>11</v>
      </c>
      <c r="S11" s="220"/>
      <c r="T11" s="218"/>
      <c r="U11" s="88">
        <v>11</v>
      </c>
      <c r="V11" s="89" t="s">
        <v>239</v>
      </c>
      <c r="W11" s="88">
        <v>7</v>
      </c>
      <c r="X11" s="226"/>
      <c r="Y11" s="209"/>
      <c r="Z11" s="211"/>
      <c r="AA11" s="213"/>
      <c r="AB11" s="217"/>
      <c r="AC11" s="73"/>
      <c r="AE11" s="73">
        <v>1</v>
      </c>
      <c r="AF11" s="73">
        <v>3</v>
      </c>
      <c r="AG11" s="198"/>
      <c r="AH11" s="201"/>
      <c r="AI11" s="202"/>
      <c r="AJ11" s="203"/>
      <c r="AK11" s="203"/>
      <c r="AL11" s="203"/>
      <c r="AM11" s="204"/>
      <c r="AN11" s="222"/>
      <c r="AO11" s="90">
        <v>13</v>
      </c>
      <c r="AP11" s="91" t="s">
        <v>239</v>
      </c>
      <c r="AQ11" s="90">
        <v>11</v>
      </c>
      <c r="AR11" s="228"/>
      <c r="AS11" s="218"/>
      <c r="AT11" s="88">
        <v>11</v>
      </c>
      <c r="AU11" s="89" t="s">
        <v>239</v>
      </c>
      <c r="AV11" s="88">
        <v>4</v>
      </c>
      <c r="AW11" s="220"/>
      <c r="AX11" s="222"/>
      <c r="AY11" s="90">
        <v>1</v>
      </c>
      <c r="AZ11" s="91" t="s">
        <v>239</v>
      </c>
      <c r="BA11" s="90">
        <v>11</v>
      </c>
      <c r="BB11" s="224"/>
      <c r="BC11" s="209"/>
      <c r="BD11" s="211"/>
      <c r="BE11" s="213"/>
      <c r="BF11" s="217"/>
    </row>
    <row r="12" spans="1:58" ht="12" customHeight="1" x14ac:dyDescent="0.2">
      <c r="A12" s="73">
        <v>1</v>
      </c>
      <c r="B12" s="73">
        <v>4</v>
      </c>
      <c r="C12" s="198"/>
      <c r="D12" s="214" t="s">
        <v>241</v>
      </c>
      <c r="E12" s="202"/>
      <c r="F12" s="203"/>
      <c r="G12" s="203"/>
      <c r="H12" s="203"/>
      <c r="I12" s="204"/>
      <c r="J12" s="218"/>
      <c r="K12" s="88"/>
      <c r="L12" s="89" t="s">
        <v>239</v>
      </c>
      <c r="M12" s="88"/>
      <c r="N12" s="220"/>
      <c r="O12" s="218"/>
      <c r="P12" s="88">
        <v>11</v>
      </c>
      <c r="Q12" s="89" t="s">
        <v>239</v>
      </c>
      <c r="R12" s="88">
        <v>9</v>
      </c>
      <c r="S12" s="220"/>
      <c r="T12" s="218"/>
      <c r="U12" s="88">
        <v>11</v>
      </c>
      <c r="V12" s="89" t="s">
        <v>239</v>
      </c>
      <c r="W12" s="88">
        <v>5</v>
      </c>
      <c r="X12" s="226"/>
      <c r="Y12" s="209"/>
      <c r="Z12" s="211"/>
      <c r="AA12" s="213"/>
      <c r="AB12" s="217"/>
      <c r="AC12" s="73"/>
      <c r="AE12" s="73">
        <v>1</v>
      </c>
      <c r="AF12" s="73">
        <v>4</v>
      </c>
      <c r="AG12" s="198"/>
      <c r="AH12" s="214" t="s">
        <v>242</v>
      </c>
      <c r="AI12" s="202"/>
      <c r="AJ12" s="203"/>
      <c r="AK12" s="203"/>
      <c r="AL12" s="203"/>
      <c r="AM12" s="204"/>
      <c r="AN12" s="222"/>
      <c r="AO12" s="90">
        <v>11</v>
      </c>
      <c r="AP12" s="91" t="s">
        <v>239</v>
      </c>
      <c r="AQ12" s="90">
        <v>6</v>
      </c>
      <c r="AR12" s="228"/>
      <c r="AS12" s="218"/>
      <c r="AT12" s="88">
        <v>11</v>
      </c>
      <c r="AU12" s="89" t="s">
        <v>239</v>
      </c>
      <c r="AV12" s="88">
        <v>5</v>
      </c>
      <c r="AW12" s="220"/>
      <c r="AX12" s="222"/>
      <c r="AY12" s="90"/>
      <c r="AZ12" s="91" t="s">
        <v>239</v>
      </c>
      <c r="BA12" s="90"/>
      <c r="BB12" s="224"/>
      <c r="BC12" s="209"/>
      <c r="BD12" s="211"/>
      <c r="BE12" s="213"/>
      <c r="BF12" s="217"/>
    </row>
    <row r="13" spans="1:58" ht="12" customHeight="1" x14ac:dyDescent="0.2">
      <c r="A13" s="73">
        <v>1</v>
      </c>
      <c r="B13" s="73">
        <v>5</v>
      </c>
      <c r="C13" s="199"/>
      <c r="D13" s="215"/>
      <c r="E13" s="205"/>
      <c r="F13" s="206"/>
      <c r="G13" s="206"/>
      <c r="H13" s="206"/>
      <c r="I13" s="207"/>
      <c r="J13" s="219"/>
      <c r="K13" s="92"/>
      <c r="L13" s="93" t="s">
        <v>239</v>
      </c>
      <c r="M13" s="92"/>
      <c r="N13" s="221"/>
      <c r="O13" s="219"/>
      <c r="P13" s="92">
        <v>11</v>
      </c>
      <c r="Q13" s="93" t="s">
        <v>239</v>
      </c>
      <c r="R13" s="92">
        <v>8</v>
      </c>
      <c r="S13" s="221"/>
      <c r="T13" s="219"/>
      <c r="U13" s="92"/>
      <c r="V13" s="93" t="s">
        <v>239</v>
      </c>
      <c r="W13" s="92"/>
      <c r="X13" s="227"/>
      <c r="Y13" s="209"/>
      <c r="Z13" s="211"/>
      <c r="AA13" s="213"/>
      <c r="AB13" s="217"/>
      <c r="AC13" s="73"/>
      <c r="AE13" s="73">
        <v>1</v>
      </c>
      <c r="AF13" s="73">
        <v>5</v>
      </c>
      <c r="AG13" s="199"/>
      <c r="AH13" s="215"/>
      <c r="AI13" s="205"/>
      <c r="AJ13" s="206"/>
      <c r="AK13" s="206"/>
      <c r="AL13" s="206"/>
      <c r="AM13" s="207"/>
      <c r="AN13" s="223"/>
      <c r="AO13" s="94"/>
      <c r="AP13" s="95" t="s">
        <v>239</v>
      </c>
      <c r="AQ13" s="94"/>
      <c r="AR13" s="229"/>
      <c r="AS13" s="219"/>
      <c r="AT13" s="92"/>
      <c r="AU13" s="93" t="s">
        <v>239</v>
      </c>
      <c r="AV13" s="92"/>
      <c r="AW13" s="221"/>
      <c r="AX13" s="223"/>
      <c r="AY13" s="94"/>
      <c r="AZ13" s="95" t="s">
        <v>239</v>
      </c>
      <c r="BA13" s="94"/>
      <c r="BB13" s="225"/>
      <c r="BC13" s="209"/>
      <c r="BD13" s="211"/>
      <c r="BE13" s="213"/>
      <c r="BF13" s="217"/>
    </row>
    <row r="14" spans="1:58" ht="12" customHeight="1" x14ac:dyDescent="0.2">
      <c r="A14" s="73">
        <f t="shared" ref="A14:A28" si="4">A9+1</f>
        <v>2</v>
      </c>
      <c r="B14" s="73">
        <f t="shared" ref="B14:B28" si="5">B9</f>
        <v>1</v>
      </c>
      <c r="C14" s="230">
        <v>2</v>
      </c>
      <c r="D14" s="232" t="s">
        <v>243</v>
      </c>
      <c r="E14" s="78" t="str">
        <f>IF(J9="","",IF(J9="○","×","○"))</f>
        <v>×</v>
      </c>
      <c r="F14" s="96">
        <f t="shared" ref="F14:F28" si="6">IF(INDEX($E$9:$X$28,(F$5-1)*5+$B14,($A14-1)*5+4)="","",INDEX($E$9:$X$28,(F$5-1)*5+$B14,($A14-1)*5+4))</f>
        <v>4</v>
      </c>
      <c r="G14" s="97" t="s">
        <v>239</v>
      </c>
      <c r="H14" s="98">
        <f t="shared" ref="H14:H28" si="7">IF(INDEX($E$9:$X$28,(H$5-1)*5+$B14,($A14-1)*5+2)="","",INDEX($E$9:$X$28,(H$5-1)*5+$B14,($A14-1)*5+2))</f>
        <v>11</v>
      </c>
      <c r="I14" s="99"/>
      <c r="J14" s="233" t="str">
        <f>IF(J15="","",IF(J15&gt;N15,"○","×"))</f>
        <v/>
      </c>
      <c r="K14" s="234"/>
      <c r="L14" s="234"/>
      <c r="M14" s="234"/>
      <c r="N14" s="235"/>
      <c r="O14" s="100" t="str">
        <f>IF(O15="","",IF(O15="W","○",IF(O15="L","×",IF(O15&gt;S15,"○","×"))))</f>
        <v>×</v>
      </c>
      <c r="P14" s="101">
        <v>7</v>
      </c>
      <c r="Q14" s="102" t="s">
        <v>239</v>
      </c>
      <c r="R14" s="101">
        <v>11</v>
      </c>
      <c r="S14" s="103"/>
      <c r="T14" s="78" t="str">
        <f>IF(T15="","",IF(T15="W","○",IF(T15="L","×",IF(T15&gt;X15,"○","×"))))</f>
        <v>×</v>
      </c>
      <c r="U14" s="79">
        <v>6</v>
      </c>
      <c r="V14" s="80" t="s">
        <v>239</v>
      </c>
      <c r="W14" s="79">
        <v>11</v>
      </c>
      <c r="X14" s="82"/>
      <c r="Y14" s="208">
        <f>IF($D14="","",COUNTIF($E14:$X18,"○"))</f>
        <v>0</v>
      </c>
      <c r="Z14" s="210">
        <f>IF($D14="","",COUNTIF($E14:$X18,"×"))</f>
        <v>3</v>
      </c>
      <c r="AA14" s="212">
        <f>IF($D14="","",Y14*2+Z14)</f>
        <v>3</v>
      </c>
      <c r="AB14" s="216">
        <f>IF($D14="","",RANK(AA14,$AA$9:$AA$28))</f>
        <v>4</v>
      </c>
      <c r="AC14" s="73"/>
      <c r="AE14" s="73">
        <f t="shared" ref="AE14:AE28" si="8">AE9+1</f>
        <v>2</v>
      </c>
      <c r="AF14" s="73">
        <f t="shared" ref="AF14:AF28" si="9">AF9</f>
        <v>1</v>
      </c>
      <c r="AG14" s="230">
        <v>6</v>
      </c>
      <c r="AH14" s="232" t="s">
        <v>244</v>
      </c>
      <c r="AI14" s="83" t="str">
        <f>IF(AN9="","",IF(AN9="○","×","○"))</f>
        <v>×</v>
      </c>
      <c r="AJ14" s="104">
        <f>IF(INDEX($AI$9:$BB$28,(AJ$5-1)*5+$B14,($A14-1)*5+4)="","",INDEX($AI$9:$BB$28,(AJ$5-1)*5+$B14,($A14-1)*5+4))</f>
        <v>11</v>
      </c>
      <c r="AK14" s="105" t="s">
        <v>239</v>
      </c>
      <c r="AL14" s="106">
        <f>IF(INDEX($AI$9:$BB$28,(AL$5-1)*5+$B14,($A14-1)*5+2)="","",INDEX($AI$9:$BB$28,(AL$5-1)*5+$B14,($A14-1)*5+2))</f>
        <v>8</v>
      </c>
      <c r="AM14" s="107"/>
      <c r="AN14" s="233" t="str">
        <f>IF(AN15="","",IF(AN15&gt;AR15,"○","×"))</f>
        <v/>
      </c>
      <c r="AO14" s="234"/>
      <c r="AP14" s="234"/>
      <c r="AQ14" s="234"/>
      <c r="AR14" s="235"/>
      <c r="AS14" s="100" t="str">
        <f>IF(AS15="","",IF(AS15="W","○",IF(AS15="L","×",IF(AS15&gt;AW15,"○","×"))))</f>
        <v>○</v>
      </c>
      <c r="AT14" s="101">
        <v>11</v>
      </c>
      <c r="AU14" s="102" t="s">
        <v>239</v>
      </c>
      <c r="AV14" s="101">
        <v>8</v>
      </c>
      <c r="AW14" s="103"/>
      <c r="AX14" s="83" t="str">
        <f>IF(AX15="","",IF(AX15="W","○",IF(AX15="L","×",IF(AX15&gt;BB15,"○","×"))))</f>
        <v>○</v>
      </c>
      <c r="AY14" s="84">
        <v>8</v>
      </c>
      <c r="AZ14" s="85" t="s">
        <v>239</v>
      </c>
      <c r="BA14" s="84">
        <v>11</v>
      </c>
      <c r="BB14" s="87"/>
      <c r="BC14" s="208">
        <f>IF($AH14="","",COUNTIF($AI14:$BB18,"○"))</f>
        <v>2</v>
      </c>
      <c r="BD14" s="210">
        <f>IF($AH14="","",COUNTIF($AI14:$BB18,"×"))</f>
        <v>1</v>
      </c>
      <c r="BE14" s="212">
        <f>IF($AH14="","",BC14*2+BD14)</f>
        <v>5</v>
      </c>
      <c r="BF14" s="216">
        <v>6</v>
      </c>
    </row>
    <row r="15" spans="1:58" ht="12" customHeight="1" x14ac:dyDescent="0.2">
      <c r="A15" s="73">
        <f t="shared" si="4"/>
        <v>2</v>
      </c>
      <c r="B15" s="73">
        <f t="shared" si="5"/>
        <v>2</v>
      </c>
      <c r="C15" s="198"/>
      <c r="D15" s="201"/>
      <c r="E15" s="242">
        <f>IF(J10="W","L",IF(J10="L","W",IF(J10="","",N10)))</f>
        <v>0</v>
      </c>
      <c r="F15" s="108">
        <f t="shared" si="6"/>
        <v>6</v>
      </c>
      <c r="G15" s="89" t="s">
        <v>239</v>
      </c>
      <c r="H15" s="109">
        <f t="shared" si="7"/>
        <v>11</v>
      </c>
      <c r="I15" s="220">
        <f>IF(OR(E15="L",E15="W"),"",J10)</f>
        <v>3</v>
      </c>
      <c r="J15" s="236"/>
      <c r="K15" s="237"/>
      <c r="L15" s="237"/>
      <c r="M15" s="237"/>
      <c r="N15" s="238"/>
      <c r="O15" s="244">
        <f>IF(P14="","",IF(P14&gt;R14,1,0)+IF(P15&gt;R15,1,0)+IF(P16&gt;R16,1,0)+IF(P17&gt;R17,1,0)+IF(P18&gt;R18,1,0))</f>
        <v>0</v>
      </c>
      <c r="P15" s="110">
        <v>5</v>
      </c>
      <c r="Q15" s="111" t="s">
        <v>239</v>
      </c>
      <c r="R15" s="110">
        <v>11</v>
      </c>
      <c r="S15" s="246">
        <f>IF(OR(O15="L",O15="W"),"",IF(P14="","",IF(P14&lt;R14,1,0)+IF(P15&lt;R15,1,0)+IF(P16&lt;R16,1,0)+IF(P17&lt;R17,1,0)+IF(P18&lt;R18,1,0)))</f>
        <v>3</v>
      </c>
      <c r="T15" s="218">
        <f>IF(U14="","",IF(U14&gt;W14,1,0)+IF(U15&gt;W15,1,0)+IF(U16&gt;W16,1,0)+IF(U17&gt;W17,1,0)+IF(U18&gt;W18,1,0))</f>
        <v>0</v>
      </c>
      <c r="U15" s="88">
        <v>8</v>
      </c>
      <c r="V15" s="89" t="s">
        <v>239</v>
      </c>
      <c r="W15" s="88">
        <v>11</v>
      </c>
      <c r="X15" s="226">
        <f>IF(OR(T15="L",T15="W"),"",IF(U14="","",IF(U14&lt;W14,1,0)+IF(U15&lt;W15,1,0)+IF(U16&lt;W16,1,0)+IF(U17&lt;W17,1,0)+IF(U18&lt;W18,1,0)))</f>
        <v>3</v>
      </c>
      <c r="Y15" s="209"/>
      <c r="Z15" s="211"/>
      <c r="AA15" s="213"/>
      <c r="AB15" s="217"/>
      <c r="AC15" s="73"/>
      <c r="AE15" s="73">
        <f t="shared" si="8"/>
        <v>2</v>
      </c>
      <c r="AF15" s="73">
        <f t="shared" si="9"/>
        <v>2</v>
      </c>
      <c r="AG15" s="198"/>
      <c r="AH15" s="201"/>
      <c r="AI15" s="248">
        <f>IF(AN10="W","L",IF(AN10="L","W",IF(AN10="","",AR10)))</f>
        <v>1</v>
      </c>
      <c r="AJ15" s="112">
        <f t="shared" ref="AJ15:AJ28" si="10">IF(INDEX($AI$9:$BB$28,(AJ$5-1)*5+$B15,($A15-1)*5+4)="","",INDEX($AI$9:$BB$28,(AJ$5-1)*5+$B15,($A15-1)*5+4))</f>
        <v>5</v>
      </c>
      <c r="AK15" s="91" t="s">
        <v>239</v>
      </c>
      <c r="AL15" s="113">
        <f t="shared" ref="AL15:AL28" si="11">IF(INDEX($AI$9:$BB$28,(AL$5-1)*5+$B15,($A15-1)*5+2)="","",INDEX($AI$9:$BB$28,(AL$5-1)*5+$B15,($A15-1)*5+2))</f>
        <v>11</v>
      </c>
      <c r="AM15" s="228">
        <f>IF(OR(AI15="L",AI15="W"),"",AN10)</f>
        <v>3</v>
      </c>
      <c r="AN15" s="236"/>
      <c r="AO15" s="237"/>
      <c r="AP15" s="237"/>
      <c r="AQ15" s="237"/>
      <c r="AR15" s="238"/>
      <c r="AS15" s="244">
        <f>IF(AT14="","",IF(AT14&gt;AV14,1,0)+IF(AT15&gt;AV15,1,0)+IF(AT16&gt;AV16,1,0)+IF(AT17&gt;AV17,1,0)+IF(AT18&gt;AV18,1,0))</f>
        <v>3</v>
      </c>
      <c r="AT15" s="110">
        <v>11</v>
      </c>
      <c r="AU15" s="111" t="s">
        <v>239</v>
      </c>
      <c r="AV15" s="110">
        <v>13</v>
      </c>
      <c r="AW15" s="246">
        <f>IF(OR(AS15="L",AS15="W"),"",IF(AT14="","",IF(AT14&lt;AV14,1,0)+IF(AT15&lt;AV15,1,0)+IF(AT16&lt;AV16,1,0)+IF(AT17&lt;AV17,1,0)+IF(AT18&lt;AV18,1,0)))</f>
        <v>2</v>
      </c>
      <c r="AX15" s="222">
        <f>IF(AY14="","",IF(AY14&gt;BA14,1,0)+IF(AY15&gt;BA15,1,0)+IF(AY16&gt;BA16,1,0)+IF(AY17&gt;BA17,1,0)+IF(AY18&gt;BA18,1,0))</f>
        <v>3</v>
      </c>
      <c r="AY15" s="90">
        <v>11</v>
      </c>
      <c r="AZ15" s="91" t="s">
        <v>239</v>
      </c>
      <c r="BA15" s="90">
        <v>8</v>
      </c>
      <c r="BB15" s="224">
        <f>IF(OR(AX15="L",AX15="W"),"",IF(AY14="","",IF(AY14&lt;BA14,1,0)+IF(AY15&lt;BA15,1,0)+IF(AY16&lt;BA16,1,0)+IF(AY17&lt;BA17,1,0)+IF(AY18&lt;BA18,1,0)))</f>
        <v>2</v>
      </c>
      <c r="BC15" s="209"/>
      <c r="BD15" s="211"/>
      <c r="BE15" s="213"/>
      <c r="BF15" s="217"/>
    </row>
    <row r="16" spans="1:58" ht="12" customHeight="1" x14ac:dyDescent="0.2">
      <c r="A16" s="73">
        <f t="shared" si="4"/>
        <v>2</v>
      </c>
      <c r="B16" s="73">
        <f t="shared" si="5"/>
        <v>3</v>
      </c>
      <c r="C16" s="198"/>
      <c r="D16" s="201"/>
      <c r="E16" s="242"/>
      <c r="F16" s="108">
        <f t="shared" si="6"/>
        <v>8</v>
      </c>
      <c r="G16" s="89" t="s">
        <v>239</v>
      </c>
      <c r="H16" s="109">
        <f t="shared" si="7"/>
        <v>11</v>
      </c>
      <c r="I16" s="220"/>
      <c r="J16" s="236"/>
      <c r="K16" s="237"/>
      <c r="L16" s="237"/>
      <c r="M16" s="237"/>
      <c r="N16" s="238"/>
      <c r="O16" s="244"/>
      <c r="P16" s="110">
        <v>6</v>
      </c>
      <c r="Q16" s="111" t="s">
        <v>239</v>
      </c>
      <c r="R16" s="110">
        <v>11</v>
      </c>
      <c r="S16" s="246"/>
      <c r="T16" s="218"/>
      <c r="U16" s="88">
        <v>8</v>
      </c>
      <c r="V16" s="89" t="s">
        <v>239</v>
      </c>
      <c r="W16" s="88">
        <v>11</v>
      </c>
      <c r="X16" s="226"/>
      <c r="Y16" s="209"/>
      <c r="Z16" s="211"/>
      <c r="AA16" s="213"/>
      <c r="AB16" s="217"/>
      <c r="AC16" s="73"/>
      <c r="AE16" s="73">
        <f t="shared" si="8"/>
        <v>2</v>
      </c>
      <c r="AF16" s="73">
        <f t="shared" si="9"/>
        <v>3</v>
      </c>
      <c r="AG16" s="198"/>
      <c r="AH16" s="201"/>
      <c r="AI16" s="248"/>
      <c r="AJ16" s="112">
        <f t="shared" si="10"/>
        <v>11</v>
      </c>
      <c r="AK16" s="91" t="s">
        <v>239</v>
      </c>
      <c r="AL16" s="113">
        <f t="shared" si="11"/>
        <v>13</v>
      </c>
      <c r="AM16" s="228"/>
      <c r="AN16" s="236"/>
      <c r="AO16" s="237"/>
      <c r="AP16" s="237"/>
      <c r="AQ16" s="237"/>
      <c r="AR16" s="238"/>
      <c r="AS16" s="244"/>
      <c r="AT16" s="110">
        <v>11</v>
      </c>
      <c r="AU16" s="111" t="s">
        <v>239</v>
      </c>
      <c r="AV16" s="110">
        <v>13</v>
      </c>
      <c r="AW16" s="246"/>
      <c r="AX16" s="222"/>
      <c r="AY16" s="90">
        <v>13</v>
      </c>
      <c r="AZ16" s="91" t="s">
        <v>239</v>
      </c>
      <c r="BA16" s="90">
        <v>11</v>
      </c>
      <c r="BB16" s="224"/>
      <c r="BC16" s="209"/>
      <c r="BD16" s="211"/>
      <c r="BE16" s="213"/>
      <c r="BF16" s="217"/>
    </row>
    <row r="17" spans="1:58" ht="12" customHeight="1" x14ac:dyDescent="0.2">
      <c r="A17" s="73">
        <f t="shared" si="4"/>
        <v>2</v>
      </c>
      <c r="B17" s="73">
        <f t="shared" si="5"/>
        <v>4</v>
      </c>
      <c r="C17" s="198"/>
      <c r="D17" s="214" t="s">
        <v>245</v>
      </c>
      <c r="E17" s="242"/>
      <c r="F17" s="108" t="str">
        <f t="shared" si="6"/>
        <v/>
      </c>
      <c r="G17" s="89" t="s">
        <v>239</v>
      </c>
      <c r="H17" s="109" t="str">
        <f t="shared" si="7"/>
        <v/>
      </c>
      <c r="I17" s="220"/>
      <c r="J17" s="236"/>
      <c r="K17" s="237"/>
      <c r="L17" s="237"/>
      <c r="M17" s="237"/>
      <c r="N17" s="238"/>
      <c r="O17" s="244"/>
      <c r="P17" s="110"/>
      <c r="Q17" s="111" t="s">
        <v>239</v>
      </c>
      <c r="R17" s="110"/>
      <c r="S17" s="246"/>
      <c r="T17" s="218"/>
      <c r="U17" s="88"/>
      <c r="V17" s="89" t="s">
        <v>239</v>
      </c>
      <c r="W17" s="88"/>
      <c r="X17" s="226"/>
      <c r="Y17" s="209"/>
      <c r="Z17" s="211"/>
      <c r="AA17" s="213"/>
      <c r="AB17" s="217"/>
      <c r="AC17" s="73"/>
      <c r="AE17" s="73">
        <f t="shared" si="8"/>
        <v>2</v>
      </c>
      <c r="AF17" s="73">
        <f t="shared" si="9"/>
        <v>4</v>
      </c>
      <c r="AG17" s="198"/>
      <c r="AH17" s="214" t="s">
        <v>245</v>
      </c>
      <c r="AI17" s="248"/>
      <c r="AJ17" s="112">
        <f t="shared" si="10"/>
        <v>6</v>
      </c>
      <c r="AK17" s="91" t="s">
        <v>239</v>
      </c>
      <c r="AL17" s="113">
        <f t="shared" si="11"/>
        <v>11</v>
      </c>
      <c r="AM17" s="228"/>
      <c r="AN17" s="236"/>
      <c r="AO17" s="237"/>
      <c r="AP17" s="237"/>
      <c r="AQ17" s="237"/>
      <c r="AR17" s="238"/>
      <c r="AS17" s="244"/>
      <c r="AT17" s="110">
        <v>11</v>
      </c>
      <c r="AU17" s="111" t="s">
        <v>239</v>
      </c>
      <c r="AV17" s="110">
        <v>6</v>
      </c>
      <c r="AW17" s="246"/>
      <c r="AX17" s="222"/>
      <c r="AY17" s="90">
        <v>5</v>
      </c>
      <c r="AZ17" s="91" t="s">
        <v>239</v>
      </c>
      <c r="BA17" s="90">
        <v>11</v>
      </c>
      <c r="BB17" s="224"/>
      <c r="BC17" s="209"/>
      <c r="BD17" s="211"/>
      <c r="BE17" s="213"/>
      <c r="BF17" s="217"/>
    </row>
    <row r="18" spans="1:58" ht="12" customHeight="1" x14ac:dyDescent="0.2">
      <c r="A18" s="73">
        <f t="shared" si="4"/>
        <v>2</v>
      </c>
      <c r="B18" s="73">
        <f t="shared" si="5"/>
        <v>5</v>
      </c>
      <c r="C18" s="231"/>
      <c r="D18" s="215"/>
      <c r="E18" s="243"/>
      <c r="F18" s="114" t="str">
        <f t="shared" si="6"/>
        <v/>
      </c>
      <c r="G18" s="93" t="s">
        <v>239</v>
      </c>
      <c r="H18" s="115" t="str">
        <f t="shared" si="7"/>
        <v/>
      </c>
      <c r="I18" s="221"/>
      <c r="J18" s="239"/>
      <c r="K18" s="240"/>
      <c r="L18" s="240"/>
      <c r="M18" s="240"/>
      <c r="N18" s="241"/>
      <c r="O18" s="245"/>
      <c r="P18" s="116"/>
      <c r="Q18" s="117" t="s">
        <v>239</v>
      </c>
      <c r="R18" s="116"/>
      <c r="S18" s="247"/>
      <c r="T18" s="219"/>
      <c r="U18" s="92"/>
      <c r="V18" s="93" t="s">
        <v>239</v>
      </c>
      <c r="W18" s="92"/>
      <c r="X18" s="227"/>
      <c r="Y18" s="209"/>
      <c r="Z18" s="211"/>
      <c r="AA18" s="213"/>
      <c r="AB18" s="217"/>
      <c r="AC18" s="73"/>
      <c r="AE18" s="73">
        <f t="shared" si="8"/>
        <v>2</v>
      </c>
      <c r="AF18" s="73">
        <f t="shared" si="9"/>
        <v>5</v>
      </c>
      <c r="AG18" s="231"/>
      <c r="AH18" s="215"/>
      <c r="AI18" s="249"/>
      <c r="AJ18" s="118" t="str">
        <f t="shared" si="10"/>
        <v/>
      </c>
      <c r="AK18" s="95" t="s">
        <v>239</v>
      </c>
      <c r="AL18" s="119" t="str">
        <f t="shared" si="11"/>
        <v/>
      </c>
      <c r="AM18" s="229"/>
      <c r="AN18" s="239"/>
      <c r="AO18" s="240"/>
      <c r="AP18" s="240"/>
      <c r="AQ18" s="240"/>
      <c r="AR18" s="241"/>
      <c r="AS18" s="245"/>
      <c r="AT18" s="116">
        <v>11</v>
      </c>
      <c r="AU18" s="117" t="s">
        <v>239</v>
      </c>
      <c r="AV18" s="116">
        <v>3</v>
      </c>
      <c r="AW18" s="247"/>
      <c r="AX18" s="223"/>
      <c r="AY18" s="94">
        <v>11</v>
      </c>
      <c r="AZ18" s="95" t="s">
        <v>239</v>
      </c>
      <c r="BA18" s="94">
        <v>5</v>
      </c>
      <c r="BB18" s="225"/>
      <c r="BC18" s="209"/>
      <c r="BD18" s="211"/>
      <c r="BE18" s="213"/>
      <c r="BF18" s="217"/>
    </row>
    <row r="19" spans="1:58" ht="12" customHeight="1" x14ac:dyDescent="0.2">
      <c r="A19" s="73">
        <f t="shared" si="4"/>
        <v>3</v>
      </c>
      <c r="B19" s="73">
        <f t="shared" si="5"/>
        <v>1</v>
      </c>
      <c r="C19" s="250">
        <v>3</v>
      </c>
      <c r="D19" s="251" t="s">
        <v>246</v>
      </c>
      <c r="E19" s="78" t="str">
        <f>IF(O9="","",IF(O9="○","×","○"))</f>
        <v>×</v>
      </c>
      <c r="F19" s="96">
        <f t="shared" si="6"/>
        <v>11</v>
      </c>
      <c r="G19" s="97" t="s">
        <v>239</v>
      </c>
      <c r="H19" s="98">
        <f t="shared" si="7"/>
        <v>7</v>
      </c>
      <c r="I19" s="120"/>
      <c r="J19" s="100" t="str">
        <f>IF(O14="","",IF(O14="○","×","○"))</f>
        <v>○</v>
      </c>
      <c r="K19" s="121">
        <f t="shared" ref="K19:K28" si="12">IF(INDEX($E$9:$X$28,(K$5-1)*5+$B19,($A19-1)*5+4)="","",INDEX($E$9:$X$28,(K$5-1)*5+$B19,($A19-1)*5+4))</f>
        <v>11</v>
      </c>
      <c r="L19" s="122" t="s">
        <v>239</v>
      </c>
      <c r="M19" s="123">
        <f t="shared" ref="M19:M28" si="13">IF(INDEX($E$9:$X$28,(M$5-1)*5+$B19,($A19-1)*5+2)="","",INDEX($E$9:$X$28,(M$5-1)*5+$B19,($A19-1)*5+2))</f>
        <v>7</v>
      </c>
      <c r="N19" s="124"/>
      <c r="O19" s="233" t="str">
        <f>IF(O20="","",IF(O20&gt;S20,"○","×"))</f>
        <v/>
      </c>
      <c r="P19" s="234"/>
      <c r="Q19" s="234"/>
      <c r="R19" s="234"/>
      <c r="S19" s="235"/>
      <c r="T19" s="78" t="str">
        <f>IF(T20="","",IF(T20="W","○",IF(T20="L","×",IF(T20&gt;X20,"○","×"))))</f>
        <v>○</v>
      </c>
      <c r="U19" s="79">
        <v>11</v>
      </c>
      <c r="V19" s="80" t="s">
        <v>239</v>
      </c>
      <c r="W19" s="79">
        <v>9</v>
      </c>
      <c r="X19" s="82"/>
      <c r="Y19" s="208">
        <f>IF($D19="","",COUNTIF($E19:$X23,"○"))</f>
        <v>2</v>
      </c>
      <c r="Z19" s="210">
        <f>IF($D19="","",COUNTIF($E19:$X23,"×"))</f>
        <v>1</v>
      </c>
      <c r="AA19" s="212">
        <f>IF($D19="","",Y19*2+Z19)</f>
        <v>5</v>
      </c>
      <c r="AB19" s="216">
        <f>IF($D19="","",RANK(AA19,$AA$9:$AA$28))</f>
        <v>2</v>
      </c>
      <c r="AC19" s="73"/>
      <c r="AE19" s="73">
        <f t="shared" si="8"/>
        <v>3</v>
      </c>
      <c r="AF19" s="73">
        <f t="shared" si="9"/>
        <v>1</v>
      </c>
      <c r="AG19" s="250">
        <v>7</v>
      </c>
      <c r="AH19" s="251" t="s">
        <v>247</v>
      </c>
      <c r="AI19" s="78" t="str">
        <f>IF(AS9="","",IF(AS9="○","×","○"))</f>
        <v>×</v>
      </c>
      <c r="AJ19" s="96">
        <f>IF(INDEX($AI$9:$BB$28,(AJ$5-1)*5+$B19,($A19-1)*5+4)="","",INDEX($AI$9:$BB$28,(AJ$5-1)*5+$B19,($A19-1)*5+4))</f>
        <v>11</v>
      </c>
      <c r="AK19" s="97" t="s">
        <v>239</v>
      </c>
      <c r="AL19" s="98">
        <f>IF(INDEX($AI$9:$BB$28,(AL$5-1)*5+$B19,($A19-1)*5+2)="","",INDEX($AI$9:$BB$28,(AL$5-1)*5+$B19,($A19-1)*5+2))</f>
        <v>13</v>
      </c>
      <c r="AM19" s="120"/>
      <c r="AN19" s="100" t="str">
        <f>IF(AS14="","",IF(AS14="○","×","○"))</f>
        <v>×</v>
      </c>
      <c r="AO19" s="121">
        <f t="shared" ref="AO19:AO28" si="14">IF(INDEX($AI$9:$BB$28,(AO$5-1)*5+$B19,($A19-1)*5+4)="","",INDEX($AI$9:$BB$28,(AO$5-1)*5+$B19,($A19-1)*5+4))</f>
        <v>8</v>
      </c>
      <c r="AP19" s="122" t="s">
        <v>239</v>
      </c>
      <c r="AQ19" s="123">
        <f t="shared" ref="AQ19:AQ28" si="15">IF(INDEX($AI$9:$BB$28,(AQ$5-1)*5+$B19,($A19-1)*5+2)="","",INDEX($AI$9:$BB$28,(AQ$5-1)*5+$B19,($A19-1)*5+2))</f>
        <v>11</v>
      </c>
      <c r="AR19" s="124"/>
      <c r="AS19" s="233" t="str">
        <f>IF(AS20="","",IF(AS20&gt;AW20,"○","×"))</f>
        <v/>
      </c>
      <c r="AT19" s="234"/>
      <c r="AU19" s="234"/>
      <c r="AV19" s="234"/>
      <c r="AW19" s="235"/>
      <c r="AX19" s="78" t="str">
        <f>IF(AX20="","",IF(AX20="W","○",IF(AX20="L","×",IF(AX20&gt;BB20,"○","×"))))</f>
        <v>×</v>
      </c>
      <c r="AY19" s="79">
        <v>8</v>
      </c>
      <c r="AZ19" s="80" t="s">
        <v>239</v>
      </c>
      <c r="BA19" s="79">
        <v>11</v>
      </c>
      <c r="BB19" s="82"/>
      <c r="BC19" s="208">
        <f>IF($AH19="","",COUNTIF($AI19:$BB23,"○"))</f>
        <v>0</v>
      </c>
      <c r="BD19" s="210">
        <f>IF($AH19="","",COUNTIF($AI19:$BB23,"×"))</f>
        <v>3</v>
      </c>
      <c r="BE19" s="212">
        <f>IF($AH19="","",BC19*2+BD19)</f>
        <v>3</v>
      </c>
      <c r="BF19" s="216">
        <v>8</v>
      </c>
    </row>
    <row r="20" spans="1:58" ht="12" customHeight="1" x14ac:dyDescent="0.2">
      <c r="A20" s="73">
        <f t="shared" si="4"/>
        <v>3</v>
      </c>
      <c r="B20" s="73">
        <f t="shared" si="5"/>
        <v>2</v>
      </c>
      <c r="C20" s="198"/>
      <c r="D20" s="201"/>
      <c r="E20" s="242">
        <f>IF(O10="W","L",IF(O10="L","W",IF(O10="","",S10)))</f>
        <v>2</v>
      </c>
      <c r="F20" s="108">
        <f t="shared" si="6"/>
        <v>9</v>
      </c>
      <c r="G20" s="89" t="s">
        <v>239</v>
      </c>
      <c r="H20" s="109">
        <f t="shared" si="7"/>
        <v>11</v>
      </c>
      <c r="I20" s="220">
        <f>IF(OR(E20="L",E20="W"),"",O10)</f>
        <v>3</v>
      </c>
      <c r="J20" s="244">
        <f>IF(O15="W","L",IF(O15="L","W",IF(O15="","",S15)))</f>
        <v>3</v>
      </c>
      <c r="K20" s="125">
        <f t="shared" si="12"/>
        <v>11</v>
      </c>
      <c r="L20" s="111" t="s">
        <v>239</v>
      </c>
      <c r="M20" s="126">
        <f t="shared" si="13"/>
        <v>5</v>
      </c>
      <c r="N20" s="246">
        <f>IF(OR(J20="L",J20="W"),"",O15)</f>
        <v>0</v>
      </c>
      <c r="O20" s="236"/>
      <c r="P20" s="237"/>
      <c r="Q20" s="237"/>
      <c r="R20" s="237"/>
      <c r="S20" s="238"/>
      <c r="T20" s="218">
        <f>IF(U19="","",IF(U19&gt;W19,1,0)+IF(U20&gt;W20,1,0)+IF(U21&gt;W21,1,0)+IF(U22&gt;W22,1,0)+IF(U23&gt;W23,1,0))</f>
        <v>3</v>
      </c>
      <c r="U20" s="88">
        <v>11</v>
      </c>
      <c r="V20" s="89" t="s">
        <v>239</v>
      </c>
      <c r="W20" s="88">
        <v>9</v>
      </c>
      <c r="X20" s="226">
        <f>IF(OR(T20="L",T20="W"),"",IF(U19="","",IF(U19&lt;W19,1,0)+IF(U20&lt;W20,1,0)+IF(U21&lt;W21,1,0)+IF(U22&lt;W22,1,0)+IF(U23&lt;W23,1,0)))</f>
        <v>1</v>
      </c>
      <c r="Y20" s="209"/>
      <c r="Z20" s="211"/>
      <c r="AA20" s="213"/>
      <c r="AB20" s="217"/>
      <c r="AC20" s="73"/>
      <c r="AE20" s="73">
        <f t="shared" si="8"/>
        <v>3</v>
      </c>
      <c r="AF20" s="73">
        <f t="shared" si="9"/>
        <v>2</v>
      </c>
      <c r="AG20" s="198"/>
      <c r="AH20" s="201"/>
      <c r="AI20" s="242">
        <f>IF(AS10="W","L",IF(AS10="L","W",IF(AS10="","",AW10)))</f>
        <v>1</v>
      </c>
      <c r="AJ20" s="108">
        <f t="shared" si="10"/>
        <v>11</v>
      </c>
      <c r="AK20" s="89" t="s">
        <v>239</v>
      </c>
      <c r="AL20" s="109">
        <f t="shared" si="11"/>
        <v>7</v>
      </c>
      <c r="AM20" s="220">
        <f>IF(OR(AI20="L",AI20="W"),"",AS10)</f>
        <v>3</v>
      </c>
      <c r="AN20" s="244">
        <f>IF(AS15="W","L",IF(AS15="L","W",IF(AS15="","",AW15)))</f>
        <v>2</v>
      </c>
      <c r="AO20" s="125">
        <f t="shared" si="14"/>
        <v>13</v>
      </c>
      <c r="AP20" s="111" t="s">
        <v>239</v>
      </c>
      <c r="AQ20" s="126">
        <f t="shared" si="15"/>
        <v>11</v>
      </c>
      <c r="AR20" s="246">
        <f>IF(OR(AN20="L",AN20="W"),"",AS15)</f>
        <v>3</v>
      </c>
      <c r="AS20" s="236"/>
      <c r="AT20" s="237"/>
      <c r="AU20" s="237"/>
      <c r="AV20" s="237"/>
      <c r="AW20" s="238"/>
      <c r="AX20" s="218">
        <f>IF(AY19="","",IF(AY19&gt;BA19,1,0)+IF(AY20&gt;BA20,1,0)+IF(AY21&gt;BA21,1,0)+IF(AY22&gt;BA22,1,0)+IF(AY23&gt;BA23,1,0))</f>
        <v>1</v>
      </c>
      <c r="AY20" s="88">
        <v>10</v>
      </c>
      <c r="AZ20" s="89" t="s">
        <v>239</v>
      </c>
      <c r="BA20" s="88">
        <v>12</v>
      </c>
      <c r="BB20" s="226">
        <f>IF(OR(AX20="L",AX20="W"),"",IF(AY19="","",IF(AY19&lt;BA19,1,0)+IF(AY20&lt;BA20,1,0)+IF(AY21&lt;BA21,1,0)+IF(AY22&lt;BA22,1,0)+IF(AY23&lt;BA23,1,0)))</f>
        <v>3</v>
      </c>
      <c r="BC20" s="209"/>
      <c r="BD20" s="211"/>
      <c r="BE20" s="213"/>
      <c r="BF20" s="217"/>
    </row>
    <row r="21" spans="1:58" ht="12" customHeight="1" x14ac:dyDescent="0.2">
      <c r="A21" s="73">
        <f t="shared" si="4"/>
        <v>3</v>
      </c>
      <c r="B21" s="73">
        <f t="shared" si="5"/>
        <v>3</v>
      </c>
      <c r="C21" s="198"/>
      <c r="D21" s="201"/>
      <c r="E21" s="242"/>
      <c r="F21" s="108">
        <f t="shared" si="6"/>
        <v>11</v>
      </c>
      <c r="G21" s="89" t="s">
        <v>239</v>
      </c>
      <c r="H21" s="109">
        <f t="shared" si="7"/>
        <v>9</v>
      </c>
      <c r="I21" s="220"/>
      <c r="J21" s="244"/>
      <c r="K21" s="125">
        <f t="shared" si="12"/>
        <v>11</v>
      </c>
      <c r="L21" s="111" t="s">
        <v>239</v>
      </c>
      <c r="M21" s="126">
        <f t="shared" si="13"/>
        <v>6</v>
      </c>
      <c r="N21" s="246"/>
      <c r="O21" s="236"/>
      <c r="P21" s="237"/>
      <c r="Q21" s="237"/>
      <c r="R21" s="237"/>
      <c r="S21" s="238"/>
      <c r="T21" s="218"/>
      <c r="U21" s="88">
        <v>7</v>
      </c>
      <c r="V21" s="89" t="s">
        <v>239</v>
      </c>
      <c r="W21" s="88">
        <v>11</v>
      </c>
      <c r="X21" s="226"/>
      <c r="Y21" s="209"/>
      <c r="Z21" s="211"/>
      <c r="AA21" s="213"/>
      <c r="AB21" s="217"/>
      <c r="AC21" s="73"/>
      <c r="AE21" s="73">
        <f t="shared" si="8"/>
        <v>3</v>
      </c>
      <c r="AF21" s="73">
        <f t="shared" si="9"/>
        <v>3</v>
      </c>
      <c r="AG21" s="198"/>
      <c r="AH21" s="201"/>
      <c r="AI21" s="242"/>
      <c r="AJ21" s="108">
        <f t="shared" si="10"/>
        <v>4</v>
      </c>
      <c r="AK21" s="89" t="s">
        <v>239</v>
      </c>
      <c r="AL21" s="109">
        <f t="shared" si="11"/>
        <v>11</v>
      </c>
      <c r="AM21" s="220"/>
      <c r="AN21" s="244"/>
      <c r="AO21" s="125">
        <f t="shared" si="14"/>
        <v>13</v>
      </c>
      <c r="AP21" s="111" t="s">
        <v>239</v>
      </c>
      <c r="AQ21" s="126">
        <f t="shared" si="15"/>
        <v>11</v>
      </c>
      <c r="AR21" s="246"/>
      <c r="AS21" s="236"/>
      <c r="AT21" s="237"/>
      <c r="AU21" s="237"/>
      <c r="AV21" s="237"/>
      <c r="AW21" s="238"/>
      <c r="AX21" s="218"/>
      <c r="AY21" s="88">
        <v>11</v>
      </c>
      <c r="AZ21" s="89" t="s">
        <v>239</v>
      </c>
      <c r="BA21" s="88">
        <v>8</v>
      </c>
      <c r="BB21" s="226"/>
      <c r="BC21" s="209"/>
      <c r="BD21" s="211"/>
      <c r="BE21" s="213"/>
      <c r="BF21" s="217"/>
    </row>
    <row r="22" spans="1:58" ht="12" customHeight="1" x14ac:dyDescent="0.2">
      <c r="A22" s="73">
        <f t="shared" si="4"/>
        <v>3</v>
      </c>
      <c r="B22" s="73">
        <f t="shared" si="5"/>
        <v>4</v>
      </c>
      <c r="C22" s="198"/>
      <c r="D22" s="214" t="s">
        <v>245</v>
      </c>
      <c r="E22" s="242"/>
      <c r="F22" s="108">
        <f t="shared" si="6"/>
        <v>9</v>
      </c>
      <c r="G22" s="89" t="s">
        <v>239</v>
      </c>
      <c r="H22" s="109">
        <f t="shared" si="7"/>
        <v>11</v>
      </c>
      <c r="I22" s="220"/>
      <c r="J22" s="244"/>
      <c r="K22" s="125" t="str">
        <f t="shared" si="12"/>
        <v/>
      </c>
      <c r="L22" s="111" t="s">
        <v>239</v>
      </c>
      <c r="M22" s="126" t="str">
        <f t="shared" si="13"/>
        <v/>
      </c>
      <c r="N22" s="246"/>
      <c r="O22" s="236"/>
      <c r="P22" s="237"/>
      <c r="Q22" s="237"/>
      <c r="R22" s="237"/>
      <c r="S22" s="238"/>
      <c r="T22" s="218"/>
      <c r="U22" s="88">
        <v>11</v>
      </c>
      <c r="V22" s="89" t="s">
        <v>239</v>
      </c>
      <c r="W22" s="88">
        <v>7</v>
      </c>
      <c r="X22" s="226"/>
      <c r="Y22" s="209"/>
      <c r="Z22" s="211"/>
      <c r="AA22" s="213"/>
      <c r="AB22" s="217"/>
      <c r="AC22" s="73"/>
      <c r="AE22" s="73">
        <f t="shared" si="8"/>
        <v>3</v>
      </c>
      <c r="AF22" s="73">
        <f t="shared" si="9"/>
        <v>4</v>
      </c>
      <c r="AG22" s="198"/>
      <c r="AH22" s="214" t="s">
        <v>248</v>
      </c>
      <c r="AI22" s="242"/>
      <c r="AJ22" s="108">
        <f t="shared" si="10"/>
        <v>5</v>
      </c>
      <c r="AK22" s="89" t="s">
        <v>239</v>
      </c>
      <c r="AL22" s="109">
        <f t="shared" si="11"/>
        <v>11</v>
      </c>
      <c r="AM22" s="220"/>
      <c r="AN22" s="244"/>
      <c r="AO22" s="125">
        <f t="shared" si="14"/>
        <v>6</v>
      </c>
      <c r="AP22" s="111" t="s">
        <v>239</v>
      </c>
      <c r="AQ22" s="126">
        <f t="shared" si="15"/>
        <v>11</v>
      </c>
      <c r="AR22" s="246"/>
      <c r="AS22" s="236"/>
      <c r="AT22" s="237"/>
      <c r="AU22" s="237"/>
      <c r="AV22" s="237"/>
      <c r="AW22" s="238"/>
      <c r="AX22" s="218"/>
      <c r="AY22" s="88">
        <v>9</v>
      </c>
      <c r="AZ22" s="89" t="s">
        <v>239</v>
      </c>
      <c r="BA22" s="88">
        <v>11</v>
      </c>
      <c r="BB22" s="226"/>
      <c r="BC22" s="209"/>
      <c r="BD22" s="211"/>
      <c r="BE22" s="213"/>
      <c r="BF22" s="217"/>
    </row>
    <row r="23" spans="1:58" ht="12" customHeight="1" x14ac:dyDescent="0.2">
      <c r="A23" s="73">
        <f t="shared" si="4"/>
        <v>3</v>
      </c>
      <c r="B23" s="73">
        <f t="shared" si="5"/>
        <v>5</v>
      </c>
      <c r="C23" s="231"/>
      <c r="D23" s="215"/>
      <c r="E23" s="243"/>
      <c r="F23" s="114">
        <f t="shared" si="6"/>
        <v>8</v>
      </c>
      <c r="G23" s="93" t="s">
        <v>239</v>
      </c>
      <c r="H23" s="115">
        <f t="shared" si="7"/>
        <v>11</v>
      </c>
      <c r="I23" s="221"/>
      <c r="J23" s="245"/>
      <c r="K23" s="127" t="str">
        <f t="shared" si="12"/>
        <v/>
      </c>
      <c r="L23" s="117" t="s">
        <v>239</v>
      </c>
      <c r="M23" s="128" t="str">
        <f t="shared" si="13"/>
        <v/>
      </c>
      <c r="N23" s="247"/>
      <c r="O23" s="239"/>
      <c r="P23" s="240"/>
      <c r="Q23" s="240"/>
      <c r="R23" s="240"/>
      <c r="S23" s="241"/>
      <c r="T23" s="219"/>
      <c r="U23" s="92"/>
      <c r="V23" s="93" t="s">
        <v>239</v>
      </c>
      <c r="W23" s="92"/>
      <c r="X23" s="227"/>
      <c r="Y23" s="209"/>
      <c r="Z23" s="211"/>
      <c r="AA23" s="213"/>
      <c r="AB23" s="217"/>
      <c r="AC23" s="73"/>
      <c r="AE23" s="73">
        <f t="shared" si="8"/>
        <v>3</v>
      </c>
      <c r="AF23" s="73">
        <f t="shared" si="9"/>
        <v>5</v>
      </c>
      <c r="AG23" s="231"/>
      <c r="AH23" s="215"/>
      <c r="AI23" s="243"/>
      <c r="AJ23" s="114" t="str">
        <f t="shared" si="10"/>
        <v/>
      </c>
      <c r="AK23" s="93" t="s">
        <v>239</v>
      </c>
      <c r="AL23" s="115" t="str">
        <f t="shared" si="11"/>
        <v/>
      </c>
      <c r="AM23" s="221"/>
      <c r="AN23" s="245"/>
      <c r="AO23" s="127">
        <f t="shared" si="14"/>
        <v>3</v>
      </c>
      <c r="AP23" s="117" t="s">
        <v>239</v>
      </c>
      <c r="AQ23" s="128">
        <f t="shared" si="15"/>
        <v>11</v>
      </c>
      <c r="AR23" s="247"/>
      <c r="AS23" s="239"/>
      <c r="AT23" s="240"/>
      <c r="AU23" s="240"/>
      <c r="AV23" s="240"/>
      <c r="AW23" s="241"/>
      <c r="AX23" s="219"/>
      <c r="AY23" s="92"/>
      <c r="AZ23" s="93" t="s">
        <v>239</v>
      </c>
      <c r="BA23" s="92"/>
      <c r="BB23" s="227"/>
      <c r="BC23" s="209"/>
      <c r="BD23" s="211"/>
      <c r="BE23" s="213"/>
      <c r="BF23" s="217"/>
    </row>
    <row r="24" spans="1:58" ht="12" customHeight="1" x14ac:dyDescent="0.2">
      <c r="A24" s="73">
        <f t="shared" si="4"/>
        <v>4</v>
      </c>
      <c r="B24" s="73">
        <f t="shared" si="5"/>
        <v>1</v>
      </c>
      <c r="C24" s="230">
        <v>4</v>
      </c>
      <c r="D24" s="232" t="s">
        <v>249</v>
      </c>
      <c r="E24" s="78" t="str">
        <f>IF(T9="","",IF(T9="○","×","○"))</f>
        <v>×</v>
      </c>
      <c r="F24" s="96">
        <f t="shared" si="6"/>
        <v>7</v>
      </c>
      <c r="G24" s="97" t="s">
        <v>239</v>
      </c>
      <c r="H24" s="98">
        <f t="shared" si="7"/>
        <v>11</v>
      </c>
      <c r="I24" s="120"/>
      <c r="J24" s="78" t="str">
        <f>IF(T14="","",IF(T14="○","×","○"))</f>
        <v>○</v>
      </c>
      <c r="K24" s="96">
        <f t="shared" si="12"/>
        <v>11</v>
      </c>
      <c r="L24" s="97" t="s">
        <v>239</v>
      </c>
      <c r="M24" s="98">
        <f t="shared" si="13"/>
        <v>6</v>
      </c>
      <c r="N24" s="120"/>
      <c r="O24" s="78" t="str">
        <f>IF(T19="","",IF(T19="○","×","○"))</f>
        <v>×</v>
      </c>
      <c r="P24" s="96">
        <f>IF(INDEX($E$9:$X$28,(P$5-1)*5+$B24,($A24-1)*5+4)="","",INDEX($E$9:$X$28,(P$5-1)*5+$B24,($A24-1)*5+4))</f>
        <v>9</v>
      </c>
      <c r="Q24" s="97" t="s">
        <v>239</v>
      </c>
      <c r="R24" s="98">
        <f>IF(INDEX($E$9:$X$28,(R$5-1)*5+$B24,($A24-1)*5+2)="","",INDEX($E$9:$X$28,(R$5-1)*5+$B24,($A24-1)*5+2))</f>
        <v>11</v>
      </c>
      <c r="S24" s="120"/>
      <c r="T24" s="253" t="str">
        <f>IF(T25="","",IF(T25&gt;X25,"○","×"))</f>
        <v/>
      </c>
      <c r="U24" s="254"/>
      <c r="V24" s="254"/>
      <c r="W24" s="254"/>
      <c r="X24" s="254"/>
      <c r="Y24" s="208">
        <f>IF($D24="","",COUNTIF($E24:$X28,"○"))</f>
        <v>1</v>
      </c>
      <c r="Z24" s="210">
        <f>IF($D24="","",COUNTIF($E24:$X28,"×"))</f>
        <v>2</v>
      </c>
      <c r="AA24" s="212">
        <f>IF($D24="","",Y24*2+Z24)</f>
        <v>4</v>
      </c>
      <c r="AB24" s="216">
        <f>IF($D24="","",RANK(AA24,$AA$9:$AA$28))</f>
        <v>3</v>
      </c>
      <c r="AC24" s="73"/>
      <c r="AE24" s="73">
        <f t="shared" si="8"/>
        <v>4</v>
      </c>
      <c r="AF24" s="73">
        <f t="shared" si="9"/>
        <v>1</v>
      </c>
      <c r="AG24" s="230">
        <v>8</v>
      </c>
      <c r="AH24" s="232" t="s">
        <v>250</v>
      </c>
      <c r="AI24" s="83" t="str">
        <f>IF(AX9="","",IF(AX9="○","×","○"))</f>
        <v>○</v>
      </c>
      <c r="AJ24" s="104">
        <f>IF(INDEX($AI$9:$BB$28,(AJ$5-1)*5+$B24,($A24-1)*5+4)="","",INDEX($AI$9:$BB$28,(AJ$5-1)*5+$B24,($A24-1)*5+4))</f>
        <v>11</v>
      </c>
      <c r="AK24" s="105" t="s">
        <v>239</v>
      </c>
      <c r="AL24" s="106">
        <f>IF(INDEX($AI$9:$BB$28,(AL$5-1)*5+$B24,($A24-1)*5+2)="","",INDEX($AI$9:$BB$28,(AL$5-1)*5+$B24,($A24-1)*5+2))</f>
        <v>5</v>
      </c>
      <c r="AM24" s="129"/>
      <c r="AN24" s="83" t="str">
        <f>IF(AX14="","",IF(AX14="○","×","○"))</f>
        <v>×</v>
      </c>
      <c r="AO24" s="104">
        <f t="shared" si="14"/>
        <v>11</v>
      </c>
      <c r="AP24" s="105" t="s">
        <v>239</v>
      </c>
      <c r="AQ24" s="106">
        <f t="shared" si="15"/>
        <v>8</v>
      </c>
      <c r="AR24" s="129"/>
      <c r="AS24" s="78" t="str">
        <f>IF(AX19="","",IF(AX19="○","×","○"))</f>
        <v>○</v>
      </c>
      <c r="AT24" s="96">
        <f>IF(INDEX($AI$9:$BB$28,(AT$5-1)*5+$B24,($A24-1)*5+4)="","",INDEX($AI$9:$BB$28,(AT$5-1)*5+$B24,($A24-1)*5+4))</f>
        <v>11</v>
      </c>
      <c r="AU24" s="97" t="s">
        <v>239</v>
      </c>
      <c r="AV24" s="98">
        <f>IF(INDEX($AI$9:$BB$28,(AV$5-1)*5+$B24,($A24-1)*5+2)="","",INDEX($AI$9:$BB$28,(AV$5-1)*5+$B24,($A24-1)*5+2))</f>
        <v>8</v>
      </c>
      <c r="AW24" s="120"/>
      <c r="AX24" s="253" t="str">
        <f>IF(AX25="","",IF(AX25&gt;BB25,"○","×"))</f>
        <v/>
      </c>
      <c r="AY24" s="254"/>
      <c r="AZ24" s="254"/>
      <c r="BA24" s="254"/>
      <c r="BB24" s="262"/>
      <c r="BC24" s="208">
        <f>IF($AH24="","",COUNTIF($AI24:$BB28,"○"))</f>
        <v>2</v>
      </c>
      <c r="BD24" s="210">
        <f>IF($AH24="","",COUNTIF($AI24:$BB28,"×"))</f>
        <v>1</v>
      </c>
      <c r="BE24" s="212">
        <f>IF($AH24="","",BC24*2+BD24)</f>
        <v>5</v>
      </c>
      <c r="BF24" s="216">
        <v>5</v>
      </c>
    </row>
    <row r="25" spans="1:58" ht="12" customHeight="1" x14ac:dyDescent="0.2">
      <c r="A25" s="73">
        <f t="shared" si="4"/>
        <v>4</v>
      </c>
      <c r="B25" s="73">
        <f t="shared" si="5"/>
        <v>2</v>
      </c>
      <c r="C25" s="198"/>
      <c r="D25" s="201"/>
      <c r="E25" s="242">
        <f>IF(T10="W","L",IF(T10="L","W",IF(T10="","",X10)))</f>
        <v>1</v>
      </c>
      <c r="F25" s="108">
        <f t="shared" si="6"/>
        <v>11</v>
      </c>
      <c r="G25" s="89" t="s">
        <v>239</v>
      </c>
      <c r="H25" s="109">
        <f t="shared" si="7"/>
        <v>9</v>
      </c>
      <c r="I25" s="220">
        <f>IF(OR(E25="L",E25="W"),"",T10)</f>
        <v>3</v>
      </c>
      <c r="J25" s="218">
        <f>IF(T15="W","L",IF(T15="L","W",IF(T15="","",X15)))</f>
        <v>3</v>
      </c>
      <c r="K25" s="108">
        <f t="shared" si="12"/>
        <v>11</v>
      </c>
      <c r="L25" s="89" t="s">
        <v>239</v>
      </c>
      <c r="M25" s="109">
        <f t="shared" si="13"/>
        <v>8</v>
      </c>
      <c r="N25" s="220">
        <f>IF(OR(J25="L",J25="W"),"",T15)</f>
        <v>0</v>
      </c>
      <c r="O25" s="218">
        <f>IF(T20="W","L",IF(T20="L","W",IF(T20="","",X20)))</f>
        <v>1</v>
      </c>
      <c r="P25" s="108">
        <f>IF(INDEX($E$9:$X$28,(P$5-1)*5+$B25,($A25-1)*5+4)="","",INDEX($E$9:$X$28,(P$5-1)*5+$B25,($A25-1)*5+4))</f>
        <v>9</v>
      </c>
      <c r="Q25" s="89" t="s">
        <v>239</v>
      </c>
      <c r="R25" s="109">
        <f>IF(INDEX($E$9:$X$28,(R$5-1)*5+$B25,($A25-1)*5+2)="","",INDEX($E$9:$X$28,(R$5-1)*5+$B25,($A25-1)*5+2))</f>
        <v>11</v>
      </c>
      <c r="S25" s="220">
        <f>IF(OR(O25="L",O25="W"),"",T20)</f>
        <v>3</v>
      </c>
      <c r="T25" s="255"/>
      <c r="U25" s="203"/>
      <c r="V25" s="203"/>
      <c r="W25" s="203"/>
      <c r="X25" s="203"/>
      <c r="Y25" s="209"/>
      <c r="Z25" s="211"/>
      <c r="AA25" s="213"/>
      <c r="AB25" s="217"/>
      <c r="AC25" s="73"/>
      <c r="AE25" s="73">
        <f t="shared" si="8"/>
        <v>4</v>
      </c>
      <c r="AF25" s="73">
        <f t="shared" si="9"/>
        <v>2</v>
      </c>
      <c r="AG25" s="198"/>
      <c r="AH25" s="201"/>
      <c r="AI25" s="248">
        <f>IF(AX10="W","L",IF(AX10="L","W",IF(AX10="","",BB10)))</f>
        <v>3</v>
      </c>
      <c r="AJ25" s="112">
        <f t="shared" si="10"/>
        <v>11</v>
      </c>
      <c r="AK25" s="91" t="s">
        <v>239</v>
      </c>
      <c r="AL25" s="113">
        <f t="shared" si="11"/>
        <v>4</v>
      </c>
      <c r="AM25" s="228">
        <f>IF(OR(AI25="L",AI25="W"),"",AX10)</f>
        <v>0</v>
      </c>
      <c r="AN25" s="222">
        <f>IF(AX15="W","L",IF(AX15="L","W",IF(AX15="","",BB15)))</f>
        <v>2</v>
      </c>
      <c r="AO25" s="112">
        <f t="shared" si="14"/>
        <v>8</v>
      </c>
      <c r="AP25" s="91" t="s">
        <v>239</v>
      </c>
      <c r="AQ25" s="113">
        <f t="shared" si="15"/>
        <v>11</v>
      </c>
      <c r="AR25" s="228">
        <f>IF(OR(AN25="L",AN25="W"),"",AX15)</f>
        <v>3</v>
      </c>
      <c r="AS25" s="218">
        <f>IF(AX20="W","L",IF(AX20="L","W",IF(AX20="","",BB20)))</f>
        <v>3</v>
      </c>
      <c r="AT25" s="108">
        <f>IF(INDEX($AI$9:$BB$28,(AT$5-1)*5+$B25,($A25-1)*5+4)="","",INDEX($AI$9:$BB$28,(AT$5-1)*5+$B25,($A25-1)*5+4))</f>
        <v>12</v>
      </c>
      <c r="AU25" s="89" t="s">
        <v>239</v>
      </c>
      <c r="AV25" s="109">
        <f>IF(INDEX($AI$9:$BB$28,(AV$5-1)*5+$B25,($A25-1)*5+2)="","",INDEX($AI$9:$BB$28,(AV$5-1)*5+$B25,($A25-1)*5+2))</f>
        <v>10</v>
      </c>
      <c r="AW25" s="220">
        <f>IF(OR(AS25="L",AS25="W"),"",AX20)</f>
        <v>1</v>
      </c>
      <c r="AX25" s="255"/>
      <c r="AY25" s="203"/>
      <c r="AZ25" s="203"/>
      <c r="BA25" s="203"/>
      <c r="BB25" s="263"/>
      <c r="BC25" s="209"/>
      <c r="BD25" s="211"/>
      <c r="BE25" s="213"/>
      <c r="BF25" s="217"/>
    </row>
    <row r="26" spans="1:58" ht="12" customHeight="1" x14ac:dyDescent="0.2">
      <c r="A26" s="73">
        <f t="shared" si="4"/>
        <v>4</v>
      </c>
      <c r="B26" s="73">
        <f t="shared" si="5"/>
        <v>3</v>
      </c>
      <c r="C26" s="198"/>
      <c r="D26" s="201"/>
      <c r="E26" s="242"/>
      <c r="F26" s="108">
        <f t="shared" si="6"/>
        <v>7</v>
      </c>
      <c r="G26" s="89" t="s">
        <v>239</v>
      </c>
      <c r="H26" s="109">
        <f t="shared" si="7"/>
        <v>11</v>
      </c>
      <c r="I26" s="220"/>
      <c r="J26" s="218"/>
      <c r="K26" s="108">
        <f t="shared" si="12"/>
        <v>11</v>
      </c>
      <c r="L26" s="89" t="s">
        <v>239</v>
      </c>
      <c r="M26" s="109">
        <f t="shared" si="13"/>
        <v>8</v>
      </c>
      <c r="N26" s="220"/>
      <c r="O26" s="218"/>
      <c r="P26" s="108">
        <f>IF(INDEX($E$9:$X$28,(P$5-1)*5+$B26,($A26-1)*5+4)="","",INDEX($E$9:$X$28,(P$5-1)*5+$B26,($A26-1)*5+4))</f>
        <v>11</v>
      </c>
      <c r="Q26" s="89" t="s">
        <v>239</v>
      </c>
      <c r="R26" s="109">
        <f>IF(INDEX($E$9:$X$28,(R$5-1)*5+$B26,($A26-1)*5+2)="","",INDEX($E$9:$X$28,(R$5-1)*5+$B26,($A26-1)*5+2))</f>
        <v>7</v>
      </c>
      <c r="S26" s="220"/>
      <c r="T26" s="255"/>
      <c r="U26" s="203"/>
      <c r="V26" s="203"/>
      <c r="W26" s="203"/>
      <c r="X26" s="203"/>
      <c r="Y26" s="209"/>
      <c r="Z26" s="211"/>
      <c r="AA26" s="213"/>
      <c r="AB26" s="217"/>
      <c r="AC26" s="73"/>
      <c r="AE26" s="73">
        <f t="shared" si="8"/>
        <v>4</v>
      </c>
      <c r="AF26" s="73">
        <f t="shared" si="9"/>
        <v>3</v>
      </c>
      <c r="AG26" s="198"/>
      <c r="AH26" s="201"/>
      <c r="AI26" s="248"/>
      <c r="AJ26" s="112">
        <f t="shared" si="10"/>
        <v>11</v>
      </c>
      <c r="AK26" s="91" t="s">
        <v>239</v>
      </c>
      <c r="AL26" s="113">
        <f t="shared" si="11"/>
        <v>1</v>
      </c>
      <c r="AM26" s="228"/>
      <c r="AN26" s="222"/>
      <c r="AO26" s="112">
        <f t="shared" si="14"/>
        <v>11</v>
      </c>
      <c r="AP26" s="91" t="s">
        <v>239</v>
      </c>
      <c r="AQ26" s="113">
        <f t="shared" si="15"/>
        <v>13</v>
      </c>
      <c r="AR26" s="228"/>
      <c r="AS26" s="218"/>
      <c r="AT26" s="108">
        <f>IF(INDEX($AI$9:$BB$28,(AT$5-1)*5+$B26,($A26-1)*5+4)="","",INDEX($AI$9:$BB$28,(AT$5-1)*5+$B26,($A26-1)*5+4))</f>
        <v>8</v>
      </c>
      <c r="AU26" s="89" t="s">
        <v>239</v>
      </c>
      <c r="AV26" s="109">
        <f>IF(INDEX($AI$9:$BB$28,(AV$5-1)*5+$B26,($A26-1)*5+2)="","",INDEX($AI$9:$BB$28,(AV$5-1)*5+$B26,($A26-1)*5+2))</f>
        <v>11</v>
      </c>
      <c r="AW26" s="220"/>
      <c r="AX26" s="255"/>
      <c r="AY26" s="203"/>
      <c r="AZ26" s="203"/>
      <c r="BA26" s="203"/>
      <c r="BB26" s="263"/>
      <c r="BC26" s="209"/>
      <c r="BD26" s="211"/>
      <c r="BE26" s="213"/>
      <c r="BF26" s="217"/>
    </row>
    <row r="27" spans="1:58" ht="12" customHeight="1" x14ac:dyDescent="0.2">
      <c r="A27" s="73">
        <f t="shared" si="4"/>
        <v>4</v>
      </c>
      <c r="B27" s="73">
        <f t="shared" si="5"/>
        <v>4</v>
      </c>
      <c r="C27" s="198"/>
      <c r="D27" s="214" t="s">
        <v>251</v>
      </c>
      <c r="E27" s="242"/>
      <c r="F27" s="108">
        <f t="shared" si="6"/>
        <v>5</v>
      </c>
      <c r="G27" s="89" t="s">
        <v>239</v>
      </c>
      <c r="H27" s="109">
        <f t="shared" si="7"/>
        <v>11</v>
      </c>
      <c r="I27" s="220"/>
      <c r="J27" s="218"/>
      <c r="K27" s="108" t="str">
        <f t="shared" si="12"/>
        <v/>
      </c>
      <c r="L27" s="89" t="s">
        <v>239</v>
      </c>
      <c r="M27" s="109" t="str">
        <f t="shared" si="13"/>
        <v/>
      </c>
      <c r="N27" s="220"/>
      <c r="O27" s="218"/>
      <c r="P27" s="108">
        <f>IF(INDEX($E$9:$X$28,(P$5-1)*5+$B27,($A27-1)*5+4)="","",INDEX($E$9:$X$28,(P$5-1)*5+$B27,($A27-1)*5+4))</f>
        <v>7</v>
      </c>
      <c r="Q27" s="89" t="s">
        <v>239</v>
      </c>
      <c r="R27" s="109">
        <f>IF(INDEX($E$9:$X$28,(R$5-1)*5+$B27,($A27-1)*5+2)="","",INDEX($E$9:$X$28,(R$5-1)*5+$B27,($A27-1)*5+2))</f>
        <v>11</v>
      </c>
      <c r="S27" s="220"/>
      <c r="T27" s="255"/>
      <c r="U27" s="203"/>
      <c r="V27" s="203"/>
      <c r="W27" s="203"/>
      <c r="X27" s="203"/>
      <c r="Y27" s="209"/>
      <c r="Z27" s="211"/>
      <c r="AA27" s="213"/>
      <c r="AB27" s="217"/>
      <c r="AC27" s="73"/>
      <c r="AE27" s="73">
        <f t="shared" si="8"/>
        <v>4</v>
      </c>
      <c r="AF27" s="73">
        <f t="shared" si="9"/>
        <v>4</v>
      </c>
      <c r="AG27" s="198"/>
      <c r="AH27" s="214" t="s">
        <v>252</v>
      </c>
      <c r="AI27" s="248"/>
      <c r="AJ27" s="112" t="str">
        <f t="shared" si="10"/>
        <v/>
      </c>
      <c r="AK27" s="91" t="s">
        <v>239</v>
      </c>
      <c r="AL27" s="113" t="str">
        <f t="shared" si="11"/>
        <v/>
      </c>
      <c r="AM27" s="228"/>
      <c r="AN27" s="222"/>
      <c r="AO27" s="112">
        <f t="shared" si="14"/>
        <v>11</v>
      </c>
      <c r="AP27" s="91" t="s">
        <v>239</v>
      </c>
      <c r="AQ27" s="113">
        <f t="shared" si="15"/>
        <v>5</v>
      </c>
      <c r="AR27" s="228"/>
      <c r="AS27" s="218"/>
      <c r="AT27" s="108">
        <f>IF(INDEX($AI$9:$BB$28,(AT$5-1)*5+$B27,($A27-1)*5+4)="","",INDEX($AI$9:$BB$28,(AT$5-1)*5+$B27,($A27-1)*5+4))</f>
        <v>11</v>
      </c>
      <c r="AU27" s="89" t="s">
        <v>239</v>
      </c>
      <c r="AV27" s="109">
        <f>IF(INDEX($AI$9:$BB$28,(AV$5-1)*5+$B27,($A27-1)*5+2)="","",INDEX($AI$9:$BB$28,(AV$5-1)*5+$B27,($A27-1)*5+2))</f>
        <v>9</v>
      </c>
      <c r="AW27" s="220"/>
      <c r="AX27" s="255"/>
      <c r="AY27" s="203"/>
      <c r="AZ27" s="203"/>
      <c r="BA27" s="203"/>
      <c r="BB27" s="263"/>
      <c r="BC27" s="209"/>
      <c r="BD27" s="211"/>
      <c r="BE27" s="213"/>
      <c r="BF27" s="217"/>
    </row>
    <row r="28" spans="1:58" ht="12" customHeight="1" thickBot="1" x14ac:dyDescent="0.25">
      <c r="A28" s="73">
        <f t="shared" si="4"/>
        <v>4</v>
      </c>
      <c r="B28" s="73">
        <f t="shared" si="5"/>
        <v>5</v>
      </c>
      <c r="C28" s="252"/>
      <c r="D28" s="271"/>
      <c r="E28" s="268"/>
      <c r="F28" s="130" t="str">
        <f t="shared" si="6"/>
        <v/>
      </c>
      <c r="G28" s="131" t="s">
        <v>239</v>
      </c>
      <c r="H28" s="132" t="str">
        <f t="shared" si="7"/>
        <v/>
      </c>
      <c r="I28" s="269"/>
      <c r="J28" s="270"/>
      <c r="K28" s="130" t="str">
        <f t="shared" si="12"/>
        <v/>
      </c>
      <c r="L28" s="131" t="s">
        <v>239</v>
      </c>
      <c r="M28" s="132" t="str">
        <f t="shared" si="13"/>
        <v/>
      </c>
      <c r="N28" s="269"/>
      <c r="O28" s="270"/>
      <c r="P28" s="130" t="str">
        <f>IF(INDEX($E$9:$X$28,(P$5-1)*5+$B28,($A28-1)*5+4)="","",INDEX($E$9:$X$28,(P$5-1)*5+$B28,($A28-1)*5+4))</f>
        <v/>
      </c>
      <c r="Q28" s="131" t="s">
        <v>239</v>
      </c>
      <c r="R28" s="132" t="str">
        <f>IF(INDEX($E$9:$X$28,(R$5-1)*5+$B28,($A28-1)*5+2)="","",INDEX($E$9:$X$28,(R$5-1)*5+$B28,($A28-1)*5+2))</f>
        <v/>
      </c>
      <c r="S28" s="269"/>
      <c r="T28" s="256"/>
      <c r="U28" s="257"/>
      <c r="V28" s="257"/>
      <c r="W28" s="257"/>
      <c r="X28" s="257"/>
      <c r="Y28" s="258"/>
      <c r="Z28" s="259"/>
      <c r="AA28" s="260"/>
      <c r="AB28" s="261"/>
      <c r="AC28" s="73"/>
      <c r="AE28" s="73">
        <f t="shared" si="8"/>
        <v>4</v>
      </c>
      <c r="AF28" s="73">
        <f t="shared" si="9"/>
        <v>5</v>
      </c>
      <c r="AG28" s="252"/>
      <c r="AH28" s="271"/>
      <c r="AI28" s="265"/>
      <c r="AJ28" s="133" t="str">
        <f t="shared" si="10"/>
        <v/>
      </c>
      <c r="AK28" s="134" t="s">
        <v>239</v>
      </c>
      <c r="AL28" s="135" t="str">
        <f t="shared" si="11"/>
        <v/>
      </c>
      <c r="AM28" s="266"/>
      <c r="AN28" s="267"/>
      <c r="AO28" s="133">
        <f t="shared" si="14"/>
        <v>5</v>
      </c>
      <c r="AP28" s="134" t="s">
        <v>239</v>
      </c>
      <c r="AQ28" s="135">
        <f t="shared" si="15"/>
        <v>11</v>
      </c>
      <c r="AR28" s="266"/>
      <c r="AS28" s="270"/>
      <c r="AT28" s="130" t="str">
        <f>IF(INDEX($AI$9:$BB$28,(AT$5-1)*5+$B28,($A28-1)*5+4)="","",INDEX($AI$9:$BB$28,(AT$5-1)*5+$B28,($A28-1)*5+4))</f>
        <v/>
      </c>
      <c r="AU28" s="131" t="s">
        <v>239</v>
      </c>
      <c r="AV28" s="132" t="str">
        <f>IF(INDEX($AI$9:$BB$28,(AV$5-1)*5+$B28,($A28-1)*5+2)="","",INDEX($AI$9:$BB$28,(AV$5-1)*5+$B28,($A28-1)*5+2))</f>
        <v/>
      </c>
      <c r="AW28" s="269"/>
      <c r="AX28" s="256"/>
      <c r="AY28" s="257"/>
      <c r="AZ28" s="257"/>
      <c r="BA28" s="257"/>
      <c r="BB28" s="264"/>
      <c r="BC28" s="258"/>
      <c r="BD28" s="259"/>
      <c r="BE28" s="260"/>
      <c r="BF28" s="261"/>
    </row>
    <row r="31" spans="1:58" ht="21" customHeight="1" x14ac:dyDescent="0.2">
      <c r="R31" s="6"/>
      <c r="S31" s="6"/>
      <c r="U31" s="75"/>
      <c r="V31" s="75"/>
      <c r="W31" s="75"/>
      <c r="X31" s="75"/>
      <c r="Y31" s="75"/>
      <c r="Z31" s="75"/>
      <c r="AA31" s="142" t="s">
        <v>253</v>
      </c>
      <c r="AB31" s="142"/>
      <c r="AC31" s="142"/>
      <c r="AD31" s="142"/>
      <c r="AE31" s="142"/>
      <c r="AF31" s="142"/>
      <c r="AG31" s="142"/>
      <c r="AH31" s="142"/>
      <c r="AI31" s="142"/>
      <c r="AJ31" s="75"/>
      <c r="AK31" s="75"/>
      <c r="AL31" s="75"/>
      <c r="AM31" s="75"/>
    </row>
    <row r="32" spans="1:58" ht="15.75" customHeight="1" thickBot="1" x14ac:dyDescent="0.25"/>
    <row r="33" spans="1:58" ht="15.75" hidden="1" customHeight="1" x14ac:dyDescent="0.2">
      <c r="D33" s="76"/>
      <c r="E33" s="76">
        <v>1</v>
      </c>
      <c r="F33" s="76">
        <v>1</v>
      </c>
      <c r="G33" s="76">
        <v>1</v>
      </c>
      <c r="H33" s="76">
        <v>1</v>
      </c>
      <c r="I33" s="76">
        <v>1</v>
      </c>
      <c r="J33" s="76">
        <f t="shared" ref="J33:X33" si="16">E33+1</f>
        <v>2</v>
      </c>
      <c r="K33" s="76">
        <f t="shared" si="16"/>
        <v>2</v>
      </c>
      <c r="L33" s="76">
        <f t="shared" si="16"/>
        <v>2</v>
      </c>
      <c r="M33" s="76">
        <f t="shared" si="16"/>
        <v>2</v>
      </c>
      <c r="N33" s="76">
        <f t="shared" si="16"/>
        <v>2</v>
      </c>
      <c r="O33" s="76">
        <f t="shared" si="16"/>
        <v>3</v>
      </c>
      <c r="P33" s="76">
        <f t="shared" si="16"/>
        <v>3</v>
      </c>
      <c r="Q33" s="76">
        <f t="shared" si="16"/>
        <v>3</v>
      </c>
      <c r="R33" s="76">
        <f t="shared" si="16"/>
        <v>3</v>
      </c>
      <c r="S33" s="76">
        <f t="shared" si="16"/>
        <v>3</v>
      </c>
      <c r="T33" s="76">
        <f t="shared" si="16"/>
        <v>4</v>
      </c>
      <c r="U33" s="76">
        <f t="shared" si="16"/>
        <v>4</v>
      </c>
      <c r="V33" s="76">
        <f t="shared" si="16"/>
        <v>4</v>
      </c>
      <c r="W33" s="76">
        <f t="shared" si="16"/>
        <v>4</v>
      </c>
      <c r="X33" s="76">
        <f t="shared" si="16"/>
        <v>4</v>
      </c>
      <c r="Y33" s="76"/>
      <c r="Z33" s="76"/>
      <c r="AA33" s="76"/>
      <c r="AB33" s="76"/>
      <c r="AC33" s="76"/>
      <c r="AD33" s="76"/>
      <c r="AH33" s="76"/>
      <c r="AI33" s="76">
        <v>1</v>
      </c>
      <c r="AJ33" s="76">
        <v>1</v>
      </c>
      <c r="AK33" s="76">
        <v>1</v>
      </c>
      <c r="AL33" s="76">
        <v>1</v>
      </c>
      <c r="AM33" s="76">
        <v>1</v>
      </c>
      <c r="AN33" s="76">
        <f t="shared" ref="AN33:BB33" si="17">AI33+1</f>
        <v>2</v>
      </c>
      <c r="AO33" s="76">
        <f t="shared" si="17"/>
        <v>2</v>
      </c>
      <c r="AP33" s="76">
        <f t="shared" si="17"/>
        <v>2</v>
      </c>
      <c r="AQ33" s="76">
        <f t="shared" si="17"/>
        <v>2</v>
      </c>
      <c r="AR33" s="76">
        <f t="shared" si="17"/>
        <v>2</v>
      </c>
      <c r="AS33" s="76">
        <f t="shared" si="17"/>
        <v>3</v>
      </c>
      <c r="AT33" s="76">
        <f t="shared" si="17"/>
        <v>3</v>
      </c>
      <c r="AU33" s="76">
        <f t="shared" si="17"/>
        <v>3</v>
      </c>
      <c r="AV33" s="76">
        <f t="shared" si="17"/>
        <v>3</v>
      </c>
      <c r="AW33" s="76">
        <f t="shared" si="17"/>
        <v>3</v>
      </c>
      <c r="AX33" s="76">
        <f t="shared" si="17"/>
        <v>4</v>
      </c>
      <c r="AY33" s="76">
        <f t="shared" si="17"/>
        <v>4</v>
      </c>
      <c r="AZ33" s="76">
        <f t="shared" si="17"/>
        <v>4</v>
      </c>
      <c r="BA33" s="76">
        <f t="shared" si="17"/>
        <v>4</v>
      </c>
      <c r="BB33" s="76">
        <f t="shared" si="17"/>
        <v>4</v>
      </c>
      <c r="BC33" s="76"/>
      <c r="BD33" s="76"/>
      <c r="BE33" s="76"/>
      <c r="BF33" s="76"/>
    </row>
    <row r="34" spans="1:58" ht="15.75" hidden="1" customHeight="1" thickBot="1" x14ac:dyDescent="0.25">
      <c r="D34" s="77"/>
      <c r="E34" s="5">
        <v>1</v>
      </c>
      <c r="F34" s="5">
        <v>2</v>
      </c>
      <c r="G34" s="5">
        <v>3</v>
      </c>
      <c r="H34" s="5">
        <v>4</v>
      </c>
      <c r="I34" s="5">
        <v>5</v>
      </c>
      <c r="J34" s="5">
        <f t="shared" ref="J34:X34" si="18">E34</f>
        <v>1</v>
      </c>
      <c r="K34" s="5">
        <f t="shared" si="18"/>
        <v>2</v>
      </c>
      <c r="L34" s="5">
        <f t="shared" si="18"/>
        <v>3</v>
      </c>
      <c r="M34" s="5">
        <f t="shared" si="18"/>
        <v>4</v>
      </c>
      <c r="N34" s="5">
        <f t="shared" si="18"/>
        <v>5</v>
      </c>
      <c r="O34" s="5">
        <f t="shared" si="18"/>
        <v>1</v>
      </c>
      <c r="P34" s="5">
        <f t="shared" si="18"/>
        <v>2</v>
      </c>
      <c r="Q34" s="5">
        <f t="shared" si="18"/>
        <v>3</v>
      </c>
      <c r="R34" s="5">
        <f t="shared" si="18"/>
        <v>4</v>
      </c>
      <c r="S34" s="5">
        <f t="shared" si="18"/>
        <v>5</v>
      </c>
      <c r="T34" s="5">
        <f t="shared" si="18"/>
        <v>1</v>
      </c>
      <c r="U34" s="5">
        <f t="shared" si="18"/>
        <v>2</v>
      </c>
      <c r="V34" s="5">
        <f t="shared" si="18"/>
        <v>3</v>
      </c>
      <c r="W34" s="5">
        <f t="shared" si="18"/>
        <v>4</v>
      </c>
      <c r="X34" s="5">
        <f t="shared" si="18"/>
        <v>5</v>
      </c>
      <c r="Y34" s="5"/>
      <c r="Z34" s="5"/>
      <c r="AA34" s="5"/>
      <c r="AB34" s="5"/>
      <c r="AC34" s="5"/>
      <c r="AD34" s="5"/>
      <c r="AH34" s="77"/>
      <c r="AI34" s="5">
        <v>1</v>
      </c>
      <c r="AJ34" s="5">
        <v>2</v>
      </c>
      <c r="AK34" s="5">
        <v>3</v>
      </c>
      <c r="AL34" s="5">
        <v>4</v>
      </c>
      <c r="AM34" s="5">
        <v>5</v>
      </c>
      <c r="AN34" s="5">
        <f t="shared" ref="AN34:BB34" si="19">AI34</f>
        <v>1</v>
      </c>
      <c r="AO34" s="5">
        <f t="shared" si="19"/>
        <v>2</v>
      </c>
      <c r="AP34" s="5">
        <f t="shared" si="19"/>
        <v>3</v>
      </c>
      <c r="AQ34" s="5">
        <f t="shared" si="19"/>
        <v>4</v>
      </c>
      <c r="AR34" s="5">
        <f t="shared" si="19"/>
        <v>5</v>
      </c>
      <c r="AS34" s="5">
        <f t="shared" si="19"/>
        <v>1</v>
      </c>
      <c r="AT34" s="5">
        <f t="shared" si="19"/>
        <v>2</v>
      </c>
      <c r="AU34" s="5">
        <f t="shared" si="19"/>
        <v>3</v>
      </c>
      <c r="AV34" s="5">
        <f t="shared" si="19"/>
        <v>4</v>
      </c>
      <c r="AW34" s="5">
        <f t="shared" si="19"/>
        <v>5</v>
      </c>
      <c r="AX34" s="5">
        <f t="shared" si="19"/>
        <v>1</v>
      </c>
      <c r="AY34" s="5">
        <f t="shared" si="19"/>
        <v>2</v>
      </c>
      <c r="AZ34" s="5">
        <f t="shared" si="19"/>
        <v>3</v>
      </c>
      <c r="BA34" s="5">
        <f t="shared" si="19"/>
        <v>4</v>
      </c>
      <c r="BB34" s="5">
        <f t="shared" si="19"/>
        <v>5</v>
      </c>
      <c r="BC34" s="5"/>
      <c r="BD34" s="5"/>
      <c r="BE34" s="5"/>
      <c r="BF34" s="5"/>
    </row>
    <row r="35" spans="1:58" ht="13.95" customHeight="1" x14ac:dyDescent="0.2">
      <c r="C35" s="185"/>
      <c r="D35" s="186"/>
      <c r="E35" s="182">
        <v>1</v>
      </c>
      <c r="F35" s="179"/>
      <c r="G35" s="179"/>
      <c r="H35" s="179"/>
      <c r="I35" s="183"/>
      <c r="J35" s="178">
        <v>2</v>
      </c>
      <c r="K35" s="179"/>
      <c r="L35" s="179"/>
      <c r="M35" s="179"/>
      <c r="N35" s="183"/>
      <c r="O35" s="178">
        <v>3</v>
      </c>
      <c r="P35" s="179"/>
      <c r="Q35" s="179"/>
      <c r="R35" s="179"/>
      <c r="S35" s="183"/>
      <c r="T35" s="178">
        <v>4</v>
      </c>
      <c r="U35" s="179"/>
      <c r="V35" s="179"/>
      <c r="W35" s="179"/>
      <c r="X35" s="179"/>
      <c r="Y35" s="180" t="s">
        <v>234</v>
      </c>
      <c r="Z35" s="189" t="s">
        <v>235</v>
      </c>
      <c r="AA35" s="189" t="s">
        <v>236</v>
      </c>
      <c r="AB35" s="191" t="s">
        <v>237</v>
      </c>
      <c r="AC35" s="73"/>
      <c r="AG35" s="185"/>
      <c r="AH35" s="186"/>
      <c r="AI35" s="182">
        <v>5</v>
      </c>
      <c r="AJ35" s="179"/>
      <c r="AK35" s="179"/>
      <c r="AL35" s="179"/>
      <c r="AM35" s="183"/>
      <c r="AN35" s="178">
        <v>6</v>
      </c>
      <c r="AO35" s="179"/>
      <c r="AP35" s="179"/>
      <c r="AQ35" s="179"/>
      <c r="AR35" s="183"/>
      <c r="AS35" s="178">
        <v>7</v>
      </c>
      <c r="AT35" s="179"/>
      <c r="AU35" s="179"/>
      <c r="AV35" s="179"/>
      <c r="AW35" s="183"/>
      <c r="AX35" s="178">
        <v>8</v>
      </c>
      <c r="AY35" s="179"/>
      <c r="AZ35" s="179"/>
      <c r="BA35" s="179"/>
      <c r="BB35" s="179"/>
      <c r="BC35" s="180" t="s">
        <v>234</v>
      </c>
      <c r="BD35" s="189" t="s">
        <v>235</v>
      </c>
      <c r="BE35" s="189" t="s">
        <v>236</v>
      </c>
      <c r="BF35" s="191" t="s">
        <v>237</v>
      </c>
    </row>
    <row r="36" spans="1:58" ht="29.4" customHeight="1" thickBot="1" x14ac:dyDescent="0.25">
      <c r="C36" s="187"/>
      <c r="D36" s="188"/>
      <c r="E36" s="195" t="str">
        <f>IF(VLOOKUP(E33,$A$37:$D$56,4,FALSE)="","",VLOOKUP(E33,$A$37:$D$56,4,FALSE))</f>
        <v>長野</v>
      </c>
      <c r="F36" s="193"/>
      <c r="G36" s="193"/>
      <c r="H36" s="193"/>
      <c r="I36" s="193"/>
      <c r="J36" s="196" t="str">
        <f>IF(VLOOKUP(J33,$A$37:$D$56,4,FALSE)="","",VLOOKUP(J33,$A$37:$D$56,4,FALSE))</f>
        <v>大西</v>
      </c>
      <c r="K36" s="193"/>
      <c r="L36" s="193"/>
      <c r="M36" s="193"/>
      <c r="N36" s="193"/>
      <c r="O36" s="193" t="str">
        <f>IF(VLOOKUP(O33,$A$37:$D$56,4,FALSE)="","",VLOOKUP(O33,$A$37:$D$56,4,FALSE))</f>
        <v>成瀬</v>
      </c>
      <c r="P36" s="193"/>
      <c r="Q36" s="193"/>
      <c r="R36" s="193"/>
      <c r="S36" s="193"/>
      <c r="T36" s="193" t="str">
        <f>IF(VLOOKUP(T33,$A$37:$D$56,4,FALSE)="","",VLOOKUP(T33,$A$37:$D$56,4,FALSE))</f>
        <v>長尾</v>
      </c>
      <c r="U36" s="193"/>
      <c r="V36" s="193"/>
      <c r="W36" s="193"/>
      <c r="X36" s="194"/>
      <c r="Y36" s="181"/>
      <c r="Z36" s="190"/>
      <c r="AA36" s="190"/>
      <c r="AB36" s="192"/>
      <c r="AC36" s="73"/>
      <c r="AG36" s="187"/>
      <c r="AH36" s="188"/>
      <c r="AI36" s="195" t="str">
        <f>IF(VLOOKUP(AI33,$AE$37:$AH$56,4,FALSE)="","",VLOOKUP(AI33,$AE$37:$AH$56,4,FALSE))</f>
        <v>廣瀬</v>
      </c>
      <c r="AJ36" s="193"/>
      <c r="AK36" s="193"/>
      <c r="AL36" s="193"/>
      <c r="AM36" s="193"/>
      <c r="AN36" s="196" t="str">
        <f>IF(VLOOKUP(AN33,$AE$37:$AH$56,4,FALSE)="","",VLOOKUP(AN33,$AE$37:$AH$56,4,FALSE))</f>
        <v>岡本</v>
      </c>
      <c r="AO36" s="193"/>
      <c r="AP36" s="193"/>
      <c r="AQ36" s="193"/>
      <c r="AR36" s="193"/>
      <c r="AS36" s="193" t="str">
        <f>IF(VLOOKUP(AS33,$AE$37:$AH$56,4,FALSE)="","",VLOOKUP(AS33,$AE$37:$AH$56,4,FALSE))</f>
        <v>小野</v>
      </c>
      <c r="AT36" s="193"/>
      <c r="AU36" s="193"/>
      <c r="AV36" s="193"/>
      <c r="AW36" s="193"/>
      <c r="AX36" s="193" t="str">
        <f>IF(VLOOKUP(AX33,$AE$37:$AH$56,4,FALSE)="","",VLOOKUP(AX33,$AE$37:$AH$56,4,FALSE))</f>
        <v>尾崎</v>
      </c>
      <c r="AY36" s="193"/>
      <c r="AZ36" s="193"/>
      <c r="BA36" s="193"/>
      <c r="BB36" s="194"/>
      <c r="BC36" s="181"/>
      <c r="BD36" s="190"/>
      <c r="BE36" s="190"/>
      <c r="BF36" s="192"/>
    </row>
    <row r="37" spans="1:58" ht="12" customHeight="1" x14ac:dyDescent="0.2">
      <c r="A37" s="73">
        <v>1</v>
      </c>
      <c r="B37" s="73">
        <v>1</v>
      </c>
      <c r="C37" s="197">
        <v>1</v>
      </c>
      <c r="D37" s="200" t="s">
        <v>254</v>
      </c>
      <c r="E37" s="202" t="str">
        <f>IF(E38="","",IF(E38&gt;I38,"○","×"))</f>
        <v/>
      </c>
      <c r="F37" s="203"/>
      <c r="G37" s="203"/>
      <c r="H37" s="203"/>
      <c r="I37" s="204"/>
      <c r="J37" s="78" t="str">
        <f>IF(J38="","",IF(J38="W","○",IF(J38="L","×",IF(J38&gt;N38,"○","×"))))</f>
        <v>○</v>
      </c>
      <c r="K37" s="79">
        <v>11</v>
      </c>
      <c r="L37" s="80" t="s">
        <v>239</v>
      </c>
      <c r="M37" s="79">
        <v>7</v>
      </c>
      <c r="N37" s="81"/>
      <c r="O37" s="78" t="str">
        <f>IF(O38="","",IF(O38="W","○",IF(O38="L","×",IF(O38&gt;S38,"○","×"))))</f>
        <v>○</v>
      </c>
      <c r="P37" s="79">
        <v>11</v>
      </c>
      <c r="Q37" s="80" t="s">
        <v>239</v>
      </c>
      <c r="R37" s="79">
        <v>6</v>
      </c>
      <c r="S37" s="81"/>
      <c r="T37" s="78" t="str">
        <f>IF(T38="","",IF(T38="W","○",IF(T38="L","×",IF(T38&gt;X38,"○","×"))))</f>
        <v>○</v>
      </c>
      <c r="U37" s="79">
        <v>11</v>
      </c>
      <c r="V37" s="80" t="s">
        <v>239</v>
      </c>
      <c r="W37" s="79">
        <v>3</v>
      </c>
      <c r="X37" s="82"/>
      <c r="Y37" s="208">
        <f>IF($D37="","",COUNTIF($E37:$X41,"○"))</f>
        <v>3</v>
      </c>
      <c r="Z37" s="210">
        <f>IF($D37="","",COUNTIF($E37:$X41,"×"))</f>
        <v>0</v>
      </c>
      <c r="AA37" s="212">
        <f>IF($D37="","",Y37*2+Z37)</f>
        <v>6</v>
      </c>
      <c r="AB37" s="216">
        <f>IF($D37="","",RANK(AA37,$AA$37:$AA$56))</f>
        <v>1</v>
      </c>
      <c r="AC37" s="73"/>
      <c r="AE37" s="73">
        <v>1</v>
      </c>
      <c r="AF37" s="73">
        <v>1</v>
      </c>
      <c r="AG37" s="197">
        <v>5</v>
      </c>
      <c r="AH37" s="200" t="s">
        <v>255</v>
      </c>
      <c r="AI37" s="202" t="str">
        <f>IF(AI38="","",IF(AI38&gt;AM38,"○","×"))</f>
        <v/>
      </c>
      <c r="AJ37" s="203"/>
      <c r="AK37" s="203"/>
      <c r="AL37" s="203"/>
      <c r="AM37" s="204"/>
      <c r="AN37" s="78" t="str">
        <f>IF(AN38="","",IF(AN38="W","○",IF(AN38="L","×",IF(AN38&gt;AR38,"○","×"))))</f>
        <v>○</v>
      </c>
      <c r="AO37" s="79">
        <v>11</v>
      </c>
      <c r="AP37" s="80" t="s">
        <v>239</v>
      </c>
      <c r="AQ37" s="79">
        <v>4</v>
      </c>
      <c r="AR37" s="81"/>
      <c r="AS37" s="78" t="str">
        <f>IF(AS38="","",IF(AS38="W","○",IF(AS38="L","×",IF(AS38&gt;AW38,"○","×"))))</f>
        <v>×</v>
      </c>
      <c r="AT37" s="79">
        <v>7</v>
      </c>
      <c r="AU37" s="80" t="s">
        <v>239</v>
      </c>
      <c r="AV37" s="79">
        <v>11</v>
      </c>
      <c r="AW37" s="81"/>
      <c r="AX37" s="78" t="str">
        <f>IF(AX38="","",IF(AX38="W","○",IF(AX38="L","×",IF(AX38&gt;BB38,"○","×"))))</f>
        <v>×</v>
      </c>
      <c r="AY37" s="79">
        <v>11</v>
      </c>
      <c r="AZ37" s="80" t="s">
        <v>239</v>
      </c>
      <c r="BA37" s="79">
        <v>4</v>
      </c>
      <c r="BB37" s="82"/>
      <c r="BC37" s="208">
        <f>IF($AH37="","",COUNTIF($AI37:$BB41,"○"))</f>
        <v>1</v>
      </c>
      <c r="BD37" s="210">
        <f>IF($AH37="","",COUNTIF($AI37:$BB41,"×"))</f>
        <v>2</v>
      </c>
      <c r="BE37" s="212">
        <f>IF($D37="","",BC37*2+BD37)</f>
        <v>4</v>
      </c>
      <c r="BF37" s="216">
        <v>7</v>
      </c>
    </row>
    <row r="38" spans="1:58" ht="12" customHeight="1" x14ac:dyDescent="0.2">
      <c r="A38" s="73">
        <v>1</v>
      </c>
      <c r="B38" s="73">
        <v>2</v>
      </c>
      <c r="C38" s="198"/>
      <c r="D38" s="201"/>
      <c r="E38" s="202"/>
      <c r="F38" s="203"/>
      <c r="G38" s="203"/>
      <c r="H38" s="203"/>
      <c r="I38" s="204"/>
      <c r="J38" s="218">
        <f>IF(K37="","",IF(K37&gt;M37,1,0)+IF(K38&gt;M38,1,0)+IF(K39&gt;M39,1,0)+IF(K40&gt;M40,1,0)+IF(K41&gt;M41,1,0))</f>
        <v>3</v>
      </c>
      <c r="K38" s="88">
        <v>11</v>
      </c>
      <c r="L38" s="89" t="s">
        <v>239</v>
      </c>
      <c r="M38" s="88">
        <v>8</v>
      </c>
      <c r="N38" s="220">
        <f>IF(OR(J38="L",J38="W"),"",IF(K37="","",IF(K37&lt;M37,1,0)+IF(K38&lt;M38,1,0)+IF(K39&lt;M39,1,0)+IF(K40&lt;M40,1,0)+IF(K41&lt;M41,1,0)))</f>
        <v>1</v>
      </c>
      <c r="O38" s="218">
        <f>IF(P37="","",IF(P37&gt;R37,1,0)+IF(P38&gt;R38,1,0)+IF(P39&gt;R39,1,0)+IF(P40&gt;R40,1,0)+IF(P41&gt;R41,1,0))</f>
        <v>3</v>
      </c>
      <c r="P38" s="88">
        <v>8</v>
      </c>
      <c r="Q38" s="89" t="s">
        <v>239</v>
      </c>
      <c r="R38" s="88">
        <v>11</v>
      </c>
      <c r="S38" s="220">
        <f>IF(OR(O38="L",O38="W"),"",IF(P37="","",IF(P37&lt;R37,1,0)+IF(P38&lt;R38,1,0)+IF(P39&lt;R39,1,0)+IF(P40&lt;R40,1,0)+IF(P41&lt;R41,1,0)))</f>
        <v>1</v>
      </c>
      <c r="T38" s="218">
        <f>IF(U37="","",IF(U37&gt;W37,1,0)+IF(U38&gt;W38,1,0)+IF(U39&gt;W39,1,0)+IF(U40&gt;W40,1,0)+IF(U41&gt;W41,1,0))</f>
        <v>3</v>
      </c>
      <c r="U38" s="88">
        <v>11</v>
      </c>
      <c r="V38" s="89" t="s">
        <v>239</v>
      </c>
      <c r="W38" s="88">
        <v>3</v>
      </c>
      <c r="X38" s="226">
        <f>IF(OR(T38="L",T38="W"),"",IF(U37="","",IF(U37&lt;W37,1,0)+IF(U38&lt;W38,1,0)+IF(U39&lt;W39,1,0)+IF(U40&lt;W40,1,0)+IF(U41&lt;W41,1,0)))</f>
        <v>0</v>
      </c>
      <c r="Y38" s="209"/>
      <c r="Z38" s="211"/>
      <c r="AA38" s="213"/>
      <c r="AB38" s="217"/>
      <c r="AC38" s="73"/>
      <c r="AE38" s="73">
        <v>1</v>
      </c>
      <c r="AF38" s="73">
        <v>2</v>
      </c>
      <c r="AG38" s="198"/>
      <c r="AH38" s="201"/>
      <c r="AI38" s="202"/>
      <c r="AJ38" s="203"/>
      <c r="AK38" s="203"/>
      <c r="AL38" s="203"/>
      <c r="AM38" s="204"/>
      <c r="AN38" s="218">
        <f>IF(AO37="","",IF(AO37&gt;AQ37,1,0)+IF(AO38&gt;AQ38,1,0)+IF(AO39&gt;AQ39,1,0)+IF(AO40&gt;AQ40,1,0)+IF(AO41&gt;AQ41,1,0))</f>
        <v>3</v>
      </c>
      <c r="AO38" s="88">
        <v>15</v>
      </c>
      <c r="AP38" s="89" t="s">
        <v>239</v>
      </c>
      <c r="AQ38" s="88">
        <v>13</v>
      </c>
      <c r="AR38" s="220">
        <f>IF(OR(AN38="L",AN38="W"),"",IF(AO37="","",IF(AO37&lt;AQ37,1,0)+IF(AO38&lt;AQ38,1,0)+IF(AO39&lt;AQ39,1,0)+IF(AO40&lt;AQ40,1,0)+IF(AO41&lt;AQ41,1,0)))</f>
        <v>1</v>
      </c>
      <c r="AS38" s="218">
        <f>IF(AT37="","",IF(AT37&gt;AV37,1,0)+IF(AT38&gt;AV38,1,0)+IF(AT39&gt;AV39,1,0)+IF(AT40&gt;AV40,1,0)+IF(AT41&gt;AV41,1,0))</f>
        <v>0</v>
      </c>
      <c r="AT38" s="88">
        <v>10</v>
      </c>
      <c r="AU38" s="89" t="s">
        <v>239</v>
      </c>
      <c r="AV38" s="88">
        <v>12</v>
      </c>
      <c r="AW38" s="220">
        <f>IF(OR(AS38="L",AS38="W"),"",IF(AT37="","",IF(AT37&lt;AV37,1,0)+IF(AT38&lt;AV38,1,0)+IF(AT39&lt;AV39,1,0)+IF(AT40&lt;AV40,1,0)+IF(AT41&lt;AV41,1,0)))</f>
        <v>3</v>
      </c>
      <c r="AX38" s="218">
        <f>IF(AY37="","",IF(AY37&gt;BA37,1,0)+IF(AY38&gt;BA38,1,0)+IF(AY39&gt;BA39,1,0)+IF(AY40&gt;BA40,1,0)+IF(AY41&gt;BA41,1,0))</f>
        <v>1</v>
      </c>
      <c r="AY38" s="88">
        <v>10</v>
      </c>
      <c r="AZ38" s="89" t="s">
        <v>239</v>
      </c>
      <c r="BA38" s="88">
        <v>12</v>
      </c>
      <c r="BB38" s="226">
        <f>IF(OR(AX38="L",AX38="W"),"",IF(AY37="","",IF(AY37&lt;BA37,1,0)+IF(AY38&lt;BA38,1,0)+IF(AY39&lt;BA39,1,0)+IF(AY40&lt;BA40,1,0)+IF(AY41&lt;BA41,1,0)))</f>
        <v>3</v>
      </c>
      <c r="BC38" s="209"/>
      <c r="BD38" s="211"/>
      <c r="BE38" s="213"/>
      <c r="BF38" s="217"/>
    </row>
    <row r="39" spans="1:58" ht="12" customHeight="1" x14ac:dyDescent="0.2">
      <c r="A39" s="73">
        <v>1</v>
      </c>
      <c r="B39" s="73">
        <v>3</v>
      </c>
      <c r="C39" s="198"/>
      <c r="D39" s="201"/>
      <c r="E39" s="202"/>
      <c r="F39" s="203"/>
      <c r="G39" s="203"/>
      <c r="H39" s="203"/>
      <c r="I39" s="204"/>
      <c r="J39" s="218"/>
      <c r="K39" s="88">
        <v>13</v>
      </c>
      <c r="L39" s="89" t="s">
        <v>239</v>
      </c>
      <c r="M39" s="88">
        <v>15</v>
      </c>
      <c r="N39" s="220"/>
      <c r="O39" s="218"/>
      <c r="P39" s="88">
        <v>12</v>
      </c>
      <c r="Q39" s="89" t="s">
        <v>239</v>
      </c>
      <c r="R39" s="88">
        <v>10</v>
      </c>
      <c r="S39" s="220"/>
      <c r="T39" s="218"/>
      <c r="U39" s="88">
        <v>11</v>
      </c>
      <c r="V39" s="89" t="s">
        <v>239</v>
      </c>
      <c r="W39" s="88">
        <v>9</v>
      </c>
      <c r="X39" s="226"/>
      <c r="Y39" s="209"/>
      <c r="Z39" s="211"/>
      <c r="AA39" s="213"/>
      <c r="AB39" s="217"/>
      <c r="AC39" s="73"/>
      <c r="AE39" s="73">
        <v>1</v>
      </c>
      <c r="AF39" s="73">
        <v>3</v>
      </c>
      <c r="AG39" s="198"/>
      <c r="AH39" s="201"/>
      <c r="AI39" s="202"/>
      <c r="AJ39" s="203"/>
      <c r="AK39" s="203"/>
      <c r="AL39" s="203"/>
      <c r="AM39" s="204"/>
      <c r="AN39" s="218"/>
      <c r="AO39" s="88">
        <v>7</v>
      </c>
      <c r="AP39" s="89" t="s">
        <v>239</v>
      </c>
      <c r="AQ39" s="88">
        <v>11</v>
      </c>
      <c r="AR39" s="220"/>
      <c r="AS39" s="218"/>
      <c r="AT39" s="88">
        <v>4</v>
      </c>
      <c r="AU39" s="89" t="s">
        <v>239</v>
      </c>
      <c r="AV39" s="88">
        <v>11</v>
      </c>
      <c r="AW39" s="220"/>
      <c r="AX39" s="218"/>
      <c r="AY39" s="88">
        <v>8</v>
      </c>
      <c r="AZ39" s="89" t="s">
        <v>239</v>
      </c>
      <c r="BA39" s="88">
        <v>11</v>
      </c>
      <c r="BB39" s="226"/>
      <c r="BC39" s="209"/>
      <c r="BD39" s="211"/>
      <c r="BE39" s="213"/>
      <c r="BF39" s="217"/>
    </row>
    <row r="40" spans="1:58" ht="12" customHeight="1" x14ac:dyDescent="0.2">
      <c r="A40" s="73">
        <v>1</v>
      </c>
      <c r="B40" s="73">
        <v>4</v>
      </c>
      <c r="C40" s="198"/>
      <c r="D40" s="214" t="s">
        <v>241</v>
      </c>
      <c r="E40" s="202"/>
      <c r="F40" s="203"/>
      <c r="G40" s="203"/>
      <c r="H40" s="203"/>
      <c r="I40" s="204"/>
      <c r="J40" s="218"/>
      <c r="K40" s="88">
        <v>13</v>
      </c>
      <c r="L40" s="89" t="s">
        <v>239</v>
      </c>
      <c r="M40" s="88">
        <v>11</v>
      </c>
      <c r="N40" s="220"/>
      <c r="O40" s="218"/>
      <c r="P40" s="88">
        <v>11</v>
      </c>
      <c r="Q40" s="89" t="s">
        <v>239</v>
      </c>
      <c r="R40" s="88">
        <v>5</v>
      </c>
      <c r="S40" s="220"/>
      <c r="T40" s="218"/>
      <c r="U40" s="88"/>
      <c r="V40" s="89" t="s">
        <v>239</v>
      </c>
      <c r="W40" s="88"/>
      <c r="X40" s="226"/>
      <c r="Y40" s="209"/>
      <c r="Z40" s="211"/>
      <c r="AA40" s="213"/>
      <c r="AB40" s="217"/>
      <c r="AC40" s="73"/>
      <c r="AE40" s="73">
        <v>1</v>
      </c>
      <c r="AF40" s="73">
        <v>4</v>
      </c>
      <c r="AG40" s="198"/>
      <c r="AH40" s="214" t="s">
        <v>252</v>
      </c>
      <c r="AI40" s="202"/>
      <c r="AJ40" s="203"/>
      <c r="AK40" s="203"/>
      <c r="AL40" s="203"/>
      <c r="AM40" s="204"/>
      <c r="AN40" s="218"/>
      <c r="AO40" s="88">
        <v>11</v>
      </c>
      <c r="AP40" s="89" t="s">
        <v>239</v>
      </c>
      <c r="AQ40" s="88">
        <v>9</v>
      </c>
      <c r="AR40" s="220"/>
      <c r="AS40" s="218"/>
      <c r="AT40" s="88"/>
      <c r="AU40" s="89" t="s">
        <v>239</v>
      </c>
      <c r="AV40" s="88"/>
      <c r="AW40" s="220"/>
      <c r="AX40" s="218"/>
      <c r="AY40" s="88">
        <v>7</v>
      </c>
      <c r="AZ40" s="89" t="s">
        <v>239</v>
      </c>
      <c r="BA40" s="88">
        <v>11</v>
      </c>
      <c r="BB40" s="226"/>
      <c r="BC40" s="209"/>
      <c r="BD40" s="211"/>
      <c r="BE40" s="213"/>
      <c r="BF40" s="217"/>
    </row>
    <row r="41" spans="1:58" ht="12" customHeight="1" x14ac:dyDescent="0.2">
      <c r="A41" s="73">
        <v>1</v>
      </c>
      <c r="B41" s="73">
        <v>5</v>
      </c>
      <c r="C41" s="199"/>
      <c r="D41" s="215"/>
      <c r="E41" s="205"/>
      <c r="F41" s="206"/>
      <c r="G41" s="206"/>
      <c r="H41" s="206"/>
      <c r="I41" s="207"/>
      <c r="J41" s="219"/>
      <c r="K41" s="92"/>
      <c r="L41" s="93" t="s">
        <v>239</v>
      </c>
      <c r="M41" s="92"/>
      <c r="N41" s="221"/>
      <c r="O41" s="219"/>
      <c r="P41" s="92"/>
      <c r="Q41" s="93" t="s">
        <v>239</v>
      </c>
      <c r="R41" s="92"/>
      <c r="S41" s="221"/>
      <c r="T41" s="219"/>
      <c r="U41" s="92"/>
      <c r="V41" s="93" t="s">
        <v>239</v>
      </c>
      <c r="W41" s="92"/>
      <c r="X41" s="227"/>
      <c r="Y41" s="209"/>
      <c r="Z41" s="211"/>
      <c r="AA41" s="213"/>
      <c r="AB41" s="217"/>
      <c r="AC41" s="73"/>
      <c r="AE41" s="73">
        <v>1</v>
      </c>
      <c r="AF41" s="73">
        <v>5</v>
      </c>
      <c r="AG41" s="199"/>
      <c r="AH41" s="215"/>
      <c r="AI41" s="205"/>
      <c r="AJ41" s="206"/>
      <c r="AK41" s="206"/>
      <c r="AL41" s="206"/>
      <c r="AM41" s="207"/>
      <c r="AN41" s="219"/>
      <c r="AO41" s="92"/>
      <c r="AP41" s="93" t="s">
        <v>239</v>
      </c>
      <c r="AQ41" s="92"/>
      <c r="AR41" s="221"/>
      <c r="AS41" s="219"/>
      <c r="AT41" s="92"/>
      <c r="AU41" s="93" t="s">
        <v>239</v>
      </c>
      <c r="AV41" s="92"/>
      <c r="AW41" s="221"/>
      <c r="AX41" s="219"/>
      <c r="AY41" s="92"/>
      <c r="AZ41" s="93" t="s">
        <v>239</v>
      </c>
      <c r="BA41" s="92"/>
      <c r="BB41" s="227"/>
      <c r="BC41" s="209"/>
      <c r="BD41" s="211"/>
      <c r="BE41" s="213"/>
      <c r="BF41" s="217"/>
    </row>
    <row r="42" spans="1:58" ht="12" customHeight="1" x14ac:dyDescent="0.2">
      <c r="A42" s="73">
        <f t="shared" ref="A42:A56" si="20">A37+1</f>
        <v>2</v>
      </c>
      <c r="B42" s="73">
        <f t="shared" ref="B42:B56" si="21">B37</f>
        <v>1</v>
      </c>
      <c r="C42" s="230">
        <v>2</v>
      </c>
      <c r="D42" s="232" t="s">
        <v>256</v>
      </c>
      <c r="E42" s="78" t="str">
        <f>IF(J37="","",IF(J37="○","×","○"))</f>
        <v>×</v>
      </c>
      <c r="F42" s="96">
        <f>IF(INDEX($E$37:$X$56,(F$5-1)*5+$B42,($A42-1)*5+4)="","",INDEX($E$37:$X$56,(F$5-1)*5+$B42,($A42-1)*5+4))</f>
        <v>7</v>
      </c>
      <c r="G42" s="97" t="s">
        <v>239</v>
      </c>
      <c r="H42" s="98">
        <f>IF(INDEX($E$37:$X$56,(H$5-1)*5+$B42,($A42-1)*5+2)="","",INDEX($E$37:$X$56,(H$5-1)*5+$B42,($A42-1)*5+2))</f>
        <v>11</v>
      </c>
      <c r="I42" s="99"/>
      <c r="J42" s="233" t="str">
        <f>IF(J43="","",IF(J43&gt;N43,"○","×"))</f>
        <v/>
      </c>
      <c r="K42" s="234"/>
      <c r="L42" s="234"/>
      <c r="M42" s="234"/>
      <c r="N42" s="235"/>
      <c r="O42" s="100" t="str">
        <f>IF(O43="","",IF(O43="W","○",IF(O43="L","×",IF(O43&gt;S43,"○","×"))))</f>
        <v>○</v>
      </c>
      <c r="P42" s="101">
        <v>11</v>
      </c>
      <c r="Q42" s="102" t="s">
        <v>239</v>
      </c>
      <c r="R42" s="101">
        <v>7</v>
      </c>
      <c r="S42" s="103"/>
      <c r="T42" s="78" t="str">
        <f>IF(T43="","",IF(T43="W","○",IF(T43="L","×",IF(T43&gt;X43,"○","×"))))</f>
        <v>○</v>
      </c>
      <c r="U42" s="79">
        <v>7</v>
      </c>
      <c r="V42" s="80" t="s">
        <v>239</v>
      </c>
      <c r="W42" s="79">
        <v>11</v>
      </c>
      <c r="X42" s="82"/>
      <c r="Y42" s="208">
        <f>IF($D42="","",COUNTIF($E42:$X46,"○"))</f>
        <v>2</v>
      </c>
      <c r="Z42" s="210">
        <f>IF($D42="","",COUNTIF($E42:$X46,"×"))</f>
        <v>1</v>
      </c>
      <c r="AA42" s="212">
        <f>IF($D42="","",Y42*2+Z42)</f>
        <v>5</v>
      </c>
      <c r="AB42" s="216">
        <f>IF($D42="","",RANK(AA42,$AA$37:$AA$56))</f>
        <v>2</v>
      </c>
      <c r="AC42" s="73"/>
      <c r="AE42" s="73">
        <f t="shared" ref="AE42:AE56" si="22">AE37+1</f>
        <v>2</v>
      </c>
      <c r="AF42" s="73">
        <f t="shared" ref="AF42:AF56" si="23">AF37</f>
        <v>1</v>
      </c>
      <c r="AG42" s="230">
        <v>6</v>
      </c>
      <c r="AH42" s="232" t="s">
        <v>257</v>
      </c>
      <c r="AI42" s="78" t="str">
        <f>IF(AN37="","",IF(AN37="○","×","○"))</f>
        <v>×</v>
      </c>
      <c r="AJ42" s="96">
        <f>IF(INDEX($AI$37:$BB$56,(AJ$5-1)*5+$B42,($A42-1)*5+4)="","",INDEX($AI$37:$BB$56,(AJ$5-1)*5+$B42,($A42-1)*5+4))</f>
        <v>4</v>
      </c>
      <c r="AK42" s="97" t="s">
        <v>239</v>
      </c>
      <c r="AL42" s="98">
        <f>IF(INDEX($AI$37:$BB$56,(AL$5-1)*5+$B42,($A42-1)*5+2)="","",INDEX($AI$37:$BB$56,(AL$5-1)*5+$B42,($A42-1)*5+2))</f>
        <v>11</v>
      </c>
      <c r="AM42" s="99"/>
      <c r="AN42" s="233" t="str">
        <f>IF(AN43="","",IF(AN43&gt;AR43,"○","×"))</f>
        <v/>
      </c>
      <c r="AO42" s="234"/>
      <c r="AP42" s="234"/>
      <c r="AQ42" s="234"/>
      <c r="AR42" s="235"/>
      <c r="AS42" s="100" t="str">
        <f>IF(AS43="","",IF(AS43="W","○",IF(AS43="L","×",IF(AS43&gt;AW43,"○","×"))))</f>
        <v>×</v>
      </c>
      <c r="AT42" s="101">
        <v>3</v>
      </c>
      <c r="AU42" s="102" t="s">
        <v>239</v>
      </c>
      <c r="AV42" s="101">
        <v>11</v>
      </c>
      <c r="AW42" s="103"/>
      <c r="AX42" s="78" t="str">
        <f>IF(AX43="","",IF(AX43="W","○",IF(AX43="L","×",IF(AX43&gt;BB43,"○","×"))))</f>
        <v>×</v>
      </c>
      <c r="AY42" s="79">
        <v>7</v>
      </c>
      <c r="AZ42" s="80" t="s">
        <v>239</v>
      </c>
      <c r="BA42" s="79">
        <v>11</v>
      </c>
      <c r="BB42" s="82"/>
      <c r="BC42" s="208">
        <f>IF($AH42="","",COUNTIF($AI42:$BB46,"○"))</f>
        <v>0</v>
      </c>
      <c r="BD42" s="210">
        <f>IF($AH42="","",COUNTIF($AI42:$BB46,"×"))</f>
        <v>3</v>
      </c>
      <c r="BE42" s="212">
        <f>IF($D42="","",BC42*2+BD42)</f>
        <v>3</v>
      </c>
      <c r="BF42" s="216">
        <v>8</v>
      </c>
    </row>
    <row r="43" spans="1:58" ht="12" customHeight="1" x14ac:dyDescent="0.2">
      <c r="A43" s="73">
        <f t="shared" si="20"/>
        <v>2</v>
      </c>
      <c r="B43" s="73">
        <f t="shared" si="21"/>
        <v>2</v>
      </c>
      <c r="C43" s="198"/>
      <c r="D43" s="201"/>
      <c r="E43" s="242">
        <f>IF(J38="W","L",IF(J38="L","W",IF(J38="","",N38)))</f>
        <v>1</v>
      </c>
      <c r="F43" s="108">
        <f t="shared" ref="F43:F56" si="24">IF(INDEX($E$37:$X$56,(F$5-1)*5+$B43,($A43-1)*5+4)="","",INDEX($E$37:$X$56,(F$5-1)*5+$B43,($A43-1)*5+4))</f>
        <v>8</v>
      </c>
      <c r="G43" s="89" t="s">
        <v>239</v>
      </c>
      <c r="H43" s="109">
        <f t="shared" ref="H43:H56" si="25">IF(INDEX($E$37:$X$56,(H$5-1)*5+$B43,($A43-1)*5+2)="","",INDEX($E$37:$X$56,(H$5-1)*5+$B43,($A43-1)*5+2))</f>
        <v>11</v>
      </c>
      <c r="I43" s="220">
        <f>IF(OR(E43="L",E43="W"),"",J38)</f>
        <v>3</v>
      </c>
      <c r="J43" s="236"/>
      <c r="K43" s="237"/>
      <c r="L43" s="237"/>
      <c r="M43" s="237"/>
      <c r="N43" s="238"/>
      <c r="O43" s="244">
        <f>IF(P42="","",IF(P42&gt;R42,1,0)+IF(P43&gt;R43,1,0)+IF(P44&gt;R44,1,0)+IF(P45&gt;R45,1,0)+IF(P46&gt;R46,1,0))</f>
        <v>3</v>
      </c>
      <c r="P43" s="110">
        <v>6</v>
      </c>
      <c r="Q43" s="111" t="s">
        <v>239</v>
      </c>
      <c r="R43" s="110">
        <v>11</v>
      </c>
      <c r="S43" s="246">
        <f>IF(OR(O43="L",O43="W"),"",IF(P42="","",IF(P42&lt;R42,1,0)+IF(P43&lt;R43,1,0)+IF(P44&lt;R44,1,0)+IF(P45&lt;R45,1,0)+IF(P46&lt;R46,1,0)))</f>
        <v>2</v>
      </c>
      <c r="T43" s="218">
        <f>IF(U42="","",IF(U42&gt;W42,1,0)+IF(U43&gt;W43,1,0)+IF(U44&gt;W44,1,0)+IF(U45&gt;W45,1,0)+IF(U46&gt;W46,1,0))</f>
        <v>3</v>
      </c>
      <c r="U43" s="88">
        <v>11</v>
      </c>
      <c r="V43" s="89" t="s">
        <v>239</v>
      </c>
      <c r="W43" s="88">
        <v>6</v>
      </c>
      <c r="X43" s="226">
        <f>IF(OR(T43="L",T43="W"),"",IF(U42="","",IF(U42&lt;W42,1,0)+IF(U43&lt;W43,1,0)+IF(U44&lt;W44,1,0)+IF(U45&lt;W45,1,0)+IF(U46&lt;W46,1,0)))</f>
        <v>2</v>
      </c>
      <c r="Y43" s="209"/>
      <c r="Z43" s="211"/>
      <c r="AA43" s="213"/>
      <c r="AB43" s="217"/>
      <c r="AC43" s="73"/>
      <c r="AE43" s="73">
        <f t="shared" si="22"/>
        <v>2</v>
      </c>
      <c r="AF43" s="73">
        <f t="shared" si="23"/>
        <v>2</v>
      </c>
      <c r="AG43" s="198"/>
      <c r="AH43" s="201"/>
      <c r="AI43" s="242">
        <f>IF(AN38="W","L",IF(AN38="L","W",IF(AN38="","",AR38)))</f>
        <v>1</v>
      </c>
      <c r="AJ43" s="108">
        <f t="shared" ref="AJ43:AJ56" si="26">IF(INDEX($AI$37:$BB$56,(AJ$5-1)*5+$B43,($A43-1)*5+4)="","",INDEX($AI$37:$BB$56,(AJ$5-1)*5+$B43,($A43-1)*5+4))</f>
        <v>13</v>
      </c>
      <c r="AK43" s="89" t="s">
        <v>239</v>
      </c>
      <c r="AL43" s="109">
        <f t="shared" ref="AL43:AL56" si="27">IF(INDEX($AI$37:$BB$56,(AL$5-1)*5+$B43,($A43-1)*5+2)="","",INDEX($AI$37:$BB$56,(AL$5-1)*5+$B43,($A43-1)*5+2))</f>
        <v>15</v>
      </c>
      <c r="AM43" s="220">
        <f>IF(OR(AI43="L",AI43="W"),"",AN38)</f>
        <v>3</v>
      </c>
      <c r="AN43" s="236"/>
      <c r="AO43" s="237"/>
      <c r="AP43" s="237"/>
      <c r="AQ43" s="237"/>
      <c r="AR43" s="238"/>
      <c r="AS43" s="244">
        <f>IF(AT42="","",IF(AT42&gt;AV42,1,0)+IF(AT43&gt;AV43,1,0)+IF(AT44&gt;AV44,1,0)+IF(AT45&gt;AV45,1,0)+IF(AT46&gt;AV46,1,0))</f>
        <v>0</v>
      </c>
      <c r="AT43" s="110">
        <v>5</v>
      </c>
      <c r="AU43" s="111" t="s">
        <v>239</v>
      </c>
      <c r="AV43" s="110">
        <v>11</v>
      </c>
      <c r="AW43" s="246">
        <f>IF(OR(AS43="L",AS43="W"),"",IF(AT42="","",IF(AT42&lt;AV42,1,0)+IF(AT43&lt;AV43,1,0)+IF(AT44&lt;AV44,1,0)+IF(AT45&lt;AV45,1,0)+IF(AT46&lt;AV46,1,0)))</f>
        <v>3</v>
      </c>
      <c r="AX43" s="218">
        <f>IF(AY42="","",IF(AY42&gt;BA42,1,0)+IF(AY43&gt;BA43,1,0)+IF(AY44&gt;BA44,1,0)+IF(AY45&gt;BA45,1,0)+IF(AY46&gt;BA46,1,0))</f>
        <v>0</v>
      </c>
      <c r="AY43" s="88">
        <v>8</v>
      </c>
      <c r="AZ43" s="89" t="s">
        <v>239</v>
      </c>
      <c r="BA43" s="88">
        <v>11</v>
      </c>
      <c r="BB43" s="226">
        <f>IF(OR(AX43="L",AX43="W"),"",IF(AY42="","",IF(AY42&lt;BA42,1,0)+IF(AY43&lt;BA43,1,0)+IF(AY44&lt;BA44,1,0)+IF(AY45&lt;BA45,1,0)+IF(AY46&lt;BA46,1,0)))</f>
        <v>3</v>
      </c>
      <c r="BC43" s="209"/>
      <c r="BD43" s="211"/>
      <c r="BE43" s="213"/>
      <c r="BF43" s="217"/>
    </row>
    <row r="44" spans="1:58" ht="12" customHeight="1" x14ac:dyDescent="0.2">
      <c r="A44" s="73">
        <f t="shared" si="20"/>
        <v>2</v>
      </c>
      <c r="B44" s="73">
        <f t="shared" si="21"/>
        <v>3</v>
      </c>
      <c r="C44" s="198"/>
      <c r="D44" s="201"/>
      <c r="E44" s="242"/>
      <c r="F44" s="108">
        <f t="shared" si="24"/>
        <v>15</v>
      </c>
      <c r="G44" s="89" t="s">
        <v>239</v>
      </c>
      <c r="H44" s="109">
        <f t="shared" si="25"/>
        <v>13</v>
      </c>
      <c r="I44" s="220"/>
      <c r="J44" s="236"/>
      <c r="K44" s="237"/>
      <c r="L44" s="237"/>
      <c r="M44" s="237"/>
      <c r="N44" s="238"/>
      <c r="O44" s="244"/>
      <c r="P44" s="110">
        <v>12</v>
      </c>
      <c r="Q44" s="111" t="s">
        <v>239</v>
      </c>
      <c r="R44" s="110">
        <v>14</v>
      </c>
      <c r="S44" s="246"/>
      <c r="T44" s="218"/>
      <c r="U44" s="88">
        <v>10</v>
      </c>
      <c r="V44" s="89" t="s">
        <v>239</v>
      </c>
      <c r="W44" s="88">
        <v>12</v>
      </c>
      <c r="X44" s="226"/>
      <c r="Y44" s="209"/>
      <c r="Z44" s="211"/>
      <c r="AA44" s="213"/>
      <c r="AB44" s="217"/>
      <c r="AC44" s="73"/>
      <c r="AE44" s="73">
        <f t="shared" si="22"/>
        <v>2</v>
      </c>
      <c r="AF44" s="73">
        <f t="shared" si="23"/>
        <v>3</v>
      </c>
      <c r="AG44" s="198"/>
      <c r="AH44" s="201"/>
      <c r="AI44" s="242"/>
      <c r="AJ44" s="108">
        <f t="shared" si="26"/>
        <v>11</v>
      </c>
      <c r="AK44" s="89" t="s">
        <v>239</v>
      </c>
      <c r="AL44" s="109">
        <f t="shared" si="27"/>
        <v>7</v>
      </c>
      <c r="AM44" s="220"/>
      <c r="AN44" s="236"/>
      <c r="AO44" s="237"/>
      <c r="AP44" s="237"/>
      <c r="AQ44" s="237"/>
      <c r="AR44" s="238"/>
      <c r="AS44" s="244"/>
      <c r="AT44" s="110">
        <v>7</v>
      </c>
      <c r="AU44" s="111" t="s">
        <v>239</v>
      </c>
      <c r="AV44" s="110">
        <v>11</v>
      </c>
      <c r="AW44" s="246"/>
      <c r="AX44" s="218"/>
      <c r="AY44" s="88">
        <v>9</v>
      </c>
      <c r="AZ44" s="89" t="s">
        <v>239</v>
      </c>
      <c r="BA44" s="88">
        <v>11</v>
      </c>
      <c r="BB44" s="226"/>
      <c r="BC44" s="209"/>
      <c r="BD44" s="211"/>
      <c r="BE44" s="213"/>
      <c r="BF44" s="217"/>
    </row>
    <row r="45" spans="1:58" ht="12" customHeight="1" x14ac:dyDescent="0.2">
      <c r="A45" s="73">
        <f t="shared" si="20"/>
        <v>2</v>
      </c>
      <c r="B45" s="73">
        <f t="shared" si="21"/>
        <v>4</v>
      </c>
      <c r="C45" s="198"/>
      <c r="D45" s="214" t="s">
        <v>241</v>
      </c>
      <c r="E45" s="242"/>
      <c r="F45" s="108">
        <f t="shared" si="24"/>
        <v>11</v>
      </c>
      <c r="G45" s="89" t="s">
        <v>239</v>
      </c>
      <c r="H45" s="109">
        <f t="shared" si="25"/>
        <v>13</v>
      </c>
      <c r="I45" s="220"/>
      <c r="J45" s="236"/>
      <c r="K45" s="237"/>
      <c r="L45" s="237"/>
      <c r="M45" s="237"/>
      <c r="N45" s="238"/>
      <c r="O45" s="244"/>
      <c r="P45" s="110">
        <v>11</v>
      </c>
      <c r="Q45" s="111" t="s">
        <v>239</v>
      </c>
      <c r="R45" s="110">
        <v>9</v>
      </c>
      <c r="S45" s="246"/>
      <c r="T45" s="218"/>
      <c r="U45" s="88">
        <v>11</v>
      </c>
      <c r="V45" s="89" t="s">
        <v>239</v>
      </c>
      <c r="W45" s="88">
        <v>6</v>
      </c>
      <c r="X45" s="226"/>
      <c r="Y45" s="209"/>
      <c r="Z45" s="211"/>
      <c r="AA45" s="213"/>
      <c r="AB45" s="217"/>
      <c r="AC45" s="73"/>
      <c r="AE45" s="73">
        <f t="shared" si="22"/>
        <v>2</v>
      </c>
      <c r="AF45" s="73">
        <f t="shared" si="23"/>
        <v>4</v>
      </c>
      <c r="AG45" s="198"/>
      <c r="AH45" s="214" t="s">
        <v>241</v>
      </c>
      <c r="AI45" s="242"/>
      <c r="AJ45" s="108">
        <f t="shared" si="26"/>
        <v>9</v>
      </c>
      <c r="AK45" s="89" t="s">
        <v>239</v>
      </c>
      <c r="AL45" s="109">
        <f t="shared" si="27"/>
        <v>11</v>
      </c>
      <c r="AM45" s="220"/>
      <c r="AN45" s="236"/>
      <c r="AO45" s="237"/>
      <c r="AP45" s="237"/>
      <c r="AQ45" s="237"/>
      <c r="AR45" s="238"/>
      <c r="AS45" s="244"/>
      <c r="AT45" s="110"/>
      <c r="AU45" s="111" t="s">
        <v>239</v>
      </c>
      <c r="AV45" s="110"/>
      <c r="AW45" s="246"/>
      <c r="AX45" s="218"/>
      <c r="AY45" s="88"/>
      <c r="AZ45" s="89" t="s">
        <v>239</v>
      </c>
      <c r="BA45" s="88"/>
      <c r="BB45" s="226"/>
      <c r="BC45" s="209"/>
      <c r="BD45" s="211"/>
      <c r="BE45" s="213"/>
      <c r="BF45" s="217"/>
    </row>
    <row r="46" spans="1:58" ht="12" customHeight="1" x14ac:dyDescent="0.2">
      <c r="A46" s="73">
        <f t="shared" si="20"/>
        <v>2</v>
      </c>
      <c r="B46" s="73">
        <f t="shared" si="21"/>
        <v>5</v>
      </c>
      <c r="C46" s="231"/>
      <c r="D46" s="215"/>
      <c r="E46" s="243"/>
      <c r="F46" s="114" t="str">
        <f t="shared" si="24"/>
        <v/>
      </c>
      <c r="G46" s="93" t="s">
        <v>239</v>
      </c>
      <c r="H46" s="115" t="str">
        <f t="shared" si="25"/>
        <v/>
      </c>
      <c r="I46" s="221"/>
      <c r="J46" s="239"/>
      <c r="K46" s="240"/>
      <c r="L46" s="240"/>
      <c r="M46" s="240"/>
      <c r="N46" s="241"/>
      <c r="O46" s="245"/>
      <c r="P46" s="116">
        <v>11</v>
      </c>
      <c r="Q46" s="117" t="s">
        <v>239</v>
      </c>
      <c r="R46" s="116">
        <v>7</v>
      </c>
      <c r="S46" s="247"/>
      <c r="T46" s="219"/>
      <c r="U46" s="92">
        <v>11</v>
      </c>
      <c r="V46" s="93" t="s">
        <v>239</v>
      </c>
      <c r="W46" s="92">
        <v>7</v>
      </c>
      <c r="X46" s="227"/>
      <c r="Y46" s="209"/>
      <c r="Z46" s="211"/>
      <c r="AA46" s="213"/>
      <c r="AB46" s="217"/>
      <c r="AC46" s="73"/>
      <c r="AE46" s="73">
        <f t="shared" si="22"/>
        <v>2</v>
      </c>
      <c r="AF46" s="73">
        <f t="shared" si="23"/>
        <v>5</v>
      </c>
      <c r="AG46" s="231"/>
      <c r="AH46" s="215"/>
      <c r="AI46" s="243"/>
      <c r="AJ46" s="114" t="str">
        <f t="shared" si="26"/>
        <v/>
      </c>
      <c r="AK46" s="93" t="s">
        <v>239</v>
      </c>
      <c r="AL46" s="115" t="str">
        <f t="shared" si="27"/>
        <v/>
      </c>
      <c r="AM46" s="221"/>
      <c r="AN46" s="239"/>
      <c r="AO46" s="240"/>
      <c r="AP46" s="240"/>
      <c r="AQ46" s="240"/>
      <c r="AR46" s="241"/>
      <c r="AS46" s="245"/>
      <c r="AT46" s="116"/>
      <c r="AU46" s="117" t="s">
        <v>239</v>
      </c>
      <c r="AV46" s="116"/>
      <c r="AW46" s="247"/>
      <c r="AX46" s="219"/>
      <c r="AY46" s="92"/>
      <c r="AZ46" s="93" t="s">
        <v>239</v>
      </c>
      <c r="BA46" s="92"/>
      <c r="BB46" s="227"/>
      <c r="BC46" s="209"/>
      <c r="BD46" s="211"/>
      <c r="BE46" s="213"/>
      <c r="BF46" s="217"/>
    </row>
    <row r="47" spans="1:58" ht="12" customHeight="1" x14ac:dyDescent="0.2">
      <c r="A47" s="73">
        <f t="shared" si="20"/>
        <v>3</v>
      </c>
      <c r="B47" s="73">
        <f t="shared" si="21"/>
        <v>1</v>
      </c>
      <c r="C47" s="250">
        <v>3</v>
      </c>
      <c r="D47" s="251" t="s">
        <v>258</v>
      </c>
      <c r="E47" s="78" t="str">
        <f>IF(O37="","",IF(O37="○","×","○"))</f>
        <v>×</v>
      </c>
      <c r="F47" s="96">
        <f>IF(INDEX($E$37:$X$56,(F$5-1)*5+$B47,($A47-1)*5+4)="","",INDEX($E$37:$X$56,(F$5-1)*5+$B47,($A47-1)*5+4))</f>
        <v>6</v>
      </c>
      <c r="G47" s="97" t="s">
        <v>239</v>
      </c>
      <c r="H47" s="98">
        <f>IF(INDEX($E$37:$X$56,(H$5-1)*5+$B47,($A47-1)*5+2)="","",INDEX($E$37:$X$56,(H$5-1)*5+$B47,($A47-1)*5+2))</f>
        <v>11</v>
      </c>
      <c r="I47" s="120"/>
      <c r="J47" s="100" t="str">
        <f>IF(O42="","",IF(O42="○","×","○"))</f>
        <v>×</v>
      </c>
      <c r="K47" s="121">
        <f t="shared" ref="K47:K56" si="28">IF(INDEX($E$37:$X$56,(K$5-1)*5+$B47,($A47-1)*5+4)="","",INDEX($E$37:$X$56,(K$5-1)*5+$B47,($A47-1)*5+4))</f>
        <v>7</v>
      </c>
      <c r="L47" s="122" t="s">
        <v>239</v>
      </c>
      <c r="M47" s="123">
        <f t="shared" ref="M47:M56" si="29">IF(INDEX($E$37:$X$56,(M$5-1)*5+$B47,($A47-1)*5+2)="","",INDEX($E$37:$X$56,(M$5-1)*5+$B47,($A47-1)*5+2))</f>
        <v>11</v>
      </c>
      <c r="N47" s="124"/>
      <c r="O47" s="233" t="str">
        <f>IF(O48="","",IF(O48&gt;S48,"○","×"))</f>
        <v/>
      </c>
      <c r="P47" s="234"/>
      <c r="Q47" s="234"/>
      <c r="R47" s="234"/>
      <c r="S47" s="235"/>
      <c r="T47" s="78" t="str">
        <f>IF(T48="","",IF(T48="W","○",IF(T48="L","×",IF(T48&gt;X48,"○","×"))))</f>
        <v>○</v>
      </c>
      <c r="U47" s="79">
        <v>4</v>
      </c>
      <c r="V47" s="80" t="s">
        <v>239</v>
      </c>
      <c r="W47" s="79">
        <v>11</v>
      </c>
      <c r="X47" s="82"/>
      <c r="Y47" s="208">
        <f>IF($D47="","",COUNTIF($E47:$X51,"○"))</f>
        <v>1</v>
      </c>
      <c r="Z47" s="210">
        <f>IF($D47="","",COUNTIF($E47:$X51,"×"))</f>
        <v>2</v>
      </c>
      <c r="AA47" s="212">
        <f>IF($D47="","",Y47*2+Z47)</f>
        <v>4</v>
      </c>
      <c r="AB47" s="216">
        <f>IF($D47="","",RANK(AA47,$AA$37:$AA$56))</f>
        <v>3</v>
      </c>
      <c r="AC47" s="73"/>
      <c r="AE47" s="73">
        <f t="shared" si="22"/>
        <v>3</v>
      </c>
      <c r="AF47" s="73">
        <f t="shared" si="23"/>
        <v>1</v>
      </c>
      <c r="AG47" s="250">
        <v>7</v>
      </c>
      <c r="AH47" s="251" t="s">
        <v>259</v>
      </c>
      <c r="AI47" s="78" t="str">
        <f>IF(AS37="","",IF(AS37="○","×","○"))</f>
        <v>○</v>
      </c>
      <c r="AJ47" s="96">
        <f>IF(INDEX($AI$37:$BB$56,(AJ$5-1)*5+$B47,($A47-1)*5+4)="","",INDEX($AI$37:$BB$56,(AJ$5-1)*5+$B47,($A47-1)*5+4))</f>
        <v>11</v>
      </c>
      <c r="AK47" s="97" t="s">
        <v>239</v>
      </c>
      <c r="AL47" s="98">
        <f>IF(INDEX($AI$37:$BB$56,(AL$5-1)*5+$B47,($A47-1)*5+2)="","",INDEX($AI$37:$BB$56,(AL$5-1)*5+$B47,($A47-1)*5+2))</f>
        <v>7</v>
      </c>
      <c r="AM47" s="120"/>
      <c r="AN47" s="100" t="str">
        <f>IF(AS42="","",IF(AS42="○","×","○"))</f>
        <v>○</v>
      </c>
      <c r="AO47" s="121">
        <f t="shared" ref="AO47:AO56" si="30">IF(INDEX($AI$37:$BB$56,(AO$5-1)*5+$B47,($A47-1)*5+4)="","",INDEX($AI$37:$BB$56,(AO$5-1)*5+$B47,($A47-1)*5+4))</f>
        <v>11</v>
      </c>
      <c r="AP47" s="122" t="s">
        <v>239</v>
      </c>
      <c r="AQ47" s="123">
        <f t="shared" ref="AQ47:AQ56" si="31">IF(INDEX($AI$37:$BB$56,(AQ$5-1)*5+$B47,($A47-1)*5+2)="","",INDEX($AI$37:$BB$56,(AQ$5-1)*5+$B47,($A47-1)*5+2))</f>
        <v>3</v>
      </c>
      <c r="AR47" s="124"/>
      <c r="AS47" s="233" t="str">
        <f>IF(AS48="","",IF(AS48&gt;AW48,"○","×"))</f>
        <v/>
      </c>
      <c r="AT47" s="234"/>
      <c r="AU47" s="234"/>
      <c r="AV47" s="234"/>
      <c r="AW47" s="235"/>
      <c r="AX47" s="78" t="str">
        <f>IF(AX48="","",IF(AX48="W","○",IF(AX48="L","×",IF(AX48&gt;BB48,"○","×"))))</f>
        <v>○</v>
      </c>
      <c r="AY47" s="79">
        <v>6</v>
      </c>
      <c r="AZ47" s="80" t="s">
        <v>239</v>
      </c>
      <c r="BA47" s="79">
        <v>11</v>
      </c>
      <c r="BB47" s="82"/>
      <c r="BC47" s="208">
        <f>IF($AH47="","",COUNTIF($AI47:$BB51,"○"))</f>
        <v>3</v>
      </c>
      <c r="BD47" s="210">
        <f>IF($AH47="","",COUNTIF($AI47:$BB51,"×"))</f>
        <v>0</v>
      </c>
      <c r="BE47" s="212">
        <f>IF($D47="","",BC47*2+BD47)</f>
        <v>6</v>
      </c>
      <c r="BF47" s="216">
        <v>5</v>
      </c>
    </row>
    <row r="48" spans="1:58" ht="12" customHeight="1" x14ac:dyDescent="0.2">
      <c r="A48" s="73">
        <f t="shared" si="20"/>
        <v>3</v>
      </c>
      <c r="B48" s="73">
        <f t="shared" si="21"/>
        <v>2</v>
      </c>
      <c r="C48" s="198"/>
      <c r="D48" s="201"/>
      <c r="E48" s="242">
        <f>IF(O38="W","L",IF(O38="L","W",IF(O38="","",S38)))</f>
        <v>1</v>
      </c>
      <c r="F48" s="108">
        <f t="shared" si="24"/>
        <v>11</v>
      </c>
      <c r="G48" s="89" t="s">
        <v>239</v>
      </c>
      <c r="H48" s="109">
        <f t="shared" si="25"/>
        <v>8</v>
      </c>
      <c r="I48" s="220">
        <f>IF(OR(E48="L",E48="W"),"",O38)</f>
        <v>3</v>
      </c>
      <c r="J48" s="244">
        <f>IF(O43="W","L",IF(O43="L","W",IF(O43="","",S43)))</f>
        <v>2</v>
      </c>
      <c r="K48" s="125">
        <f t="shared" si="28"/>
        <v>11</v>
      </c>
      <c r="L48" s="111" t="s">
        <v>239</v>
      </c>
      <c r="M48" s="126">
        <f t="shared" si="29"/>
        <v>6</v>
      </c>
      <c r="N48" s="246">
        <f>IF(OR(J48="L",J48="W"),"",O43)</f>
        <v>3</v>
      </c>
      <c r="O48" s="236"/>
      <c r="P48" s="237"/>
      <c r="Q48" s="237"/>
      <c r="R48" s="237"/>
      <c r="S48" s="238"/>
      <c r="T48" s="218">
        <f>IF(U47="","",IF(U47&gt;W47,1,0)+IF(U48&gt;W48,1,0)+IF(U49&gt;W49,1,0)+IF(U50&gt;W50,1,0)+IF(U51&gt;W51,1,0))</f>
        <v>3</v>
      </c>
      <c r="U48" s="88">
        <v>11</v>
      </c>
      <c r="V48" s="89" t="s">
        <v>239</v>
      </c>
      <c r="W48" s="88">
        <v>2</v>
      </c>
      <c r="X48" s="226">
        <f>IF(OR(T48="L",T48="W"),"",IF(U47="","",IF(U47&lt;W47,1,0)+IF(U48&lt;W48,1,0)+IF(U49&lt;W49,1,0)+IF(U50&lt;W50,1,0)+IF(U51&lt;W51,1,0)))</f>
        <v>2</v>
      </c>
      <c r="Y48" s="209"/>
      <c r="Z48" s="211"/>
      <c r="AA48" s="213"/>
      <c r="AB48" s="217"/>
      <c r="AC48" s="73"/>
      <c r="AE48" s="73">
        <f t="shared" si="22"/>
        <v>3</v>
      </c>
      <c r="AF48" s="73">
        <f t="shared" si="23"/>
        <v>2</v>
      </c>
      <c r="AG48" s="198"/>
      <c r="AH48" s="201"/>
      <c r="AI48" s="242">
        <f>IF(AS38="W","L",IF(AS38="L","W",IF(AS38="","",AW38)))</f>
        <v>3</v>
      </c>
      <c r="AJ48" s="108">
        <f t="shared" si="26"/>
        <v>12</v>
      </c>
      <c r="AK48" s="89" t="s">
        <v>239</v>
      </c>
      <c r="AL48" s="109">
        <f t="shared" si="27"/>
        <v>10</v>
      </c>
      <c r="AM48" s="220">
        <f>IF(OR(AI48="L",AI48="W"),"",AS38)</f>
        <v>0</v>
      </c>
      <c r="AN48" s="244">
        <f>IF(AS43="W","L",IF(AS43="L","W",IF(AS43="","",AW43)))</f>
        <v>3</v>
      </c>
      <c r="AO48" s="125">
        <f t="shared" si="30"/>
        <v>11</v>
      </c>
      <c r="AP48" s="111" t="s">
        <v>239</v>
      </c>
      <c r="AQ48" s="126">
        <f t="shared" si="31"/>
        <v>5</v>
      </c>
      <c r="AR48" s="246">
        <f>IF(OR(AN48="L",AN48="W"),"",AS43)</f>
        <v>0</v>
      </c>
      <c r="AS48" s="236"/>
      <c r="AT48" s="237"/>
      <c r="AU48" s="237"/>
      <c r="AV48" s="237"/>
      <c r="AW48" s="238"/>
      <c r="AX48" s="218">
        <f>IF(AY47="","",IF(AY47&gt;BA47,1,0)+IF(AY48&gt;BA48,1,0)+IF(AY49&gt;BA49,1,0)+IF(AY50&gt;BA50,1,0)+IF(AY51&gt;BA51,1,0))</f>
        <v>3</v>
      </c>
      <c r="AY48" s="88">
        <v>15</v>
      </c>
      <c r="AZ48" s="89" t="s">
        <v>239</v>
      </c>
      <c r="BA48" s="88">
        <v>13</v>
      </c>
      <c r="BB48" s="226">
        <f>IF(OR(AX48="L",AX48="W"),"",IF(AY47="","",IF(AY47&lt;BA47,1,0)+IF(AY48&lt;BA48,1,0)+IF(AY49&lt;BA49,1,0)+IF(AY50&lt;BA50,1,0)+IF(AY51&lt;BA51,1,0)))</f>
        <v>1</v>
      </c>
      <c r="BC48" s="209"/>
      <c r="BD48" s="211"/>
      <c r="BE48" s="213"/>
      <c r="BF48" s="217"/>
    </row>
    <row r="49" spans="1:58" ht="12" customHeight="1" x14ac:dyDescent="0.2">
      <c r="A49" s="73">
        <f t="shared" si="20"/>
        <v>3</v>
      </c>
      <c r="B49" s="73">
        <f t="shared" si="21"/>
        <v>3</v>
      </c>
      <c r="C49" s="198"/>
      <c r="D49" s="201"/>
      <c r="E49" s="242"/>
      <c r="F49" s="108">
        <f t="shared" si="24"/>
        <v>10</v>
      </c>
      <c r="G49" s="89" t="s">
        <v>239</v>
      </c>
      <c r="H49" s="109">
        <f t="shared" si="25"/>
        <v>12</v>
      </c>
      <c r="I49" s="220"/>
      <c r="J49" s="244"/>
      <c r="K49" s="125">
        <f t="shared" si="28"/>
        <v>14</v>
      </c>
      <c r="L49" s="111" t="s">
        <v>239</v>
      </c>
      <c r="M49" s="126">
        <f t="shared" si="29"/>
        <v>12</v>
      </c>
      <c r="N49" s="246"/>
      <c r="O49" s="236"/>
      <c r="P49" s="237"/>
      <c r="Q49" s="237"/>
      <c r="R49" s="237"/>
      <c r="S49" s="238"/>
      <c r="T49" s="218"/>
      <c r="U49" s="88">
        <v>5</v>
      </c>
      <c r="V49" s="89" t="s">
        <v>239</v>
      </c>
      <c r="W49" s="88">
        <v>11</v>
      </c>
      <c r="X49" s="226"/>
      <c r="Y49" s="209"/>
      <c r="Z49" s="211"/>
      <c r="AA49" s="213"/>
      <c r="AB49" s="217"/>
      <c r="AC49" s="73"/>
      <c r="AE49" s="73">
        <f t="shared" si="22"/>
        <v>3</v>
      </c>
      <c r="AF49" s="73">
        <f t="shared" si="23"/>
        <v>3</v>
      </c>
      <c r="AG49" s="198"/>
      <c r="AH49" s="201"/>
      <c r="AI49" s="242"/>
      <c r="AJ49" s="108">
        <f t="shared" si="26"/>
        <v>11</v>
      </c>
      <c r="AK49" s="89" t="s">
        <v>239</v>
      </c>
      <c r="AL49" s="109">
        <f t="shared" si="27"/>
        <v>4</v>
      </c>
      <c r="AM49" s="220"/>
      <c r="AN49" s="244"/>
      <c r="AO49" s="125">
        <f t="shared" si="30"/>
        <v>11</v>
      </c>
      <c r="AP49" s="111" t="s">
        <v>239</v>
      </c>
      <c r="AQ49" s="126">
        <f t="shared" si="31"/>
        <v>7</v>
      </c>
      <c r="AR49" s="246"/>
      <c r="AS49" s="236"/>
      <c r="AT49" s="237"/>
      <c r="AU49" s="237"/>
      <c r="AV49" s="237"/>
      <c r="AW49" s="238"/>
      <c r="AX49" s="218"/>
      <c r="AY49" s="88">
        <v>12</v>
      </c>
      <c r="AZ49" s="89" t="s">
        <v>239</v>
      </c>
      <c r="BA49" s="88">
        <v>10</v>
      </c>
      <c r="BB49" s="226"/>
      <c r="BC49" s="209"/>
      <c r="BD49" s="211"/>
      <c r="BE49" s="213"/>
      <c r="BF49" s="217"/>
    </row>
    <row r="50" spans="1:58" ht="12" customHeight="1" x14ac:dyDescent="0.2">
      <c r="A50" s="73">
        <f t="shared" si="20"/>
        <v>3</v>
      </c>
      <c r="B50" s="73">
        <f t="shared" si="21"/>
        <v>4</v>
      </c>
      <c r="C50" s="198"/>
      <c r="D50" s="214" t="s">
        <v>251</v>
      </c>
      <c r="E50" s="242"/>
      <c r="F50" s="108">
        <f t="shared" si="24"/>
        <v>5</v>
      </c>
      <c r="G50" s="89" t="s">
        <v>239</v>
      </c>
      <c r="H50" s="109">
        <f t="shared" si="25"/>
        <v>11</v>
      </c>
      <c r="I50" s="220"/>
      <c r="J50" s="244"/>
      <c r="K50" s="125">
        <f t="shared" si="28"/>
        <v>9</v>
      </c>
      <c r="L50" s="111" t="s">
        <v>239</v>
      </c>
      <c r="M50" s="126">
        <f t="shared" si="29"/>
        <v>11</v>
      </c>
      <c r="N50" s="246"/>
      <c r="O50" s="236"/>
      <c r="P50" s="237"/>
      <c r="Q50" s="237"/>
      <c r="R50" s="237"/>
      <c r="S50" s="238"/>
      <c r="T50" s="218"/>
      <c r="U50" s="88">
        <v>13</v>
      </c>
      <c r="V50" s="89" t="s">
        <v>239</v>
      </c>
      <c r="W50" s="88">
        <v>11</v>
      </c>
      <c r="X50" s="226"/>
      <c r="Y50" s="209"/>
      <c r="Z50" s="211"/>
      <c r="AA50" s="213"/>
      <c r="AB50" s="217"/>
      <c r="AC50" s="73"/>
      <c r="AE50" s="73">
        <f t="shared" si="22"/>
        <v>3</v>
      </c>
      <c r="AF50" s="73">
        <f t="shared" si="23"/>
        <v>4</v>
      </c>
      <c r="AG50" s="198"/>
      <c r="AH50" s="214" t="s">
        <v>260</v>
      </c>
      <c r="AI50" s="242"/>
      <c r="AJ50" s="108" t="str">
        <f t="shared" si="26"/>
        <v/>
      </c>
      <c r="AK50" s="89" t="s">
        <v>239</v>
      </c>
      <c r="AL50" s="109" t="str">
        <f t="shared" si="27"/>
        <v/>
      </c>
      <c r="AM50" s="220"/>
      <c r="AN50" s="244"/>
      <c r="AO50" s="125" t="str">
        <f t="shared" si="30"/>
        <v/>
      </c>
      <c r="AP50" s="111" t="s">
        <v>239</v>
      </c>
      <c r="AQ50" s="126" t="str">
        <f t="shared" si="31"/>
        <v/>
      </c>
      <c r="AR50" s="246"/>
      <c r="AS50" s="236"/>
      <c r="AT50" s="237"/>
      <c r="AU50" s="237"/>
      <c r="AV50" s="237"/>
      <c r="AW50" s="238"/>
      <c r="AX50" s="218"/>
      <c r="AY50" s="88">
        <v>11</v>
      </c>
      <c r="AZ50" s="89" t="s">
        <v>239</v>
      </c>
      <c r="BA50" s="88">
        <v>6</v>
      </c>
      <c r="BB50" s="226"/>
      <c r="BC50" s="209"/>
      <c r="BD50" s="211"/>
      <c r="BE50" s="213"/>
      <c r="BF50" s="217"/>
    </row>
    <row r="51" spans="1:58" ht="12" customHeight="1" x14ac:dyDescent="0.2">
      <c r="A51" s="73">
        <f t="shared" si="20"/>
        <v>3</v>
      </c>
      <c r="B51" s="73">
        <f t="shared" si="21"/>
        <v>5</v>
      </c>
      <c r="C51" s="231"/>
      <c r="D51" s="215"/>
      <c r="E51" s="243"/>
      <c r="F51" s="114" t="str">
        <f t="shared" si="24"/>
        <v/>
      </c>
      <c r="G51" s="93" t="s">
        <v>239</v>
      </c>
      <c r="H51" s="115" t="str">
        <f t="shared" si="25"/>
        <v/>
      </c>
      <c r="I51" s="221"/>
      <c r="J51" s="245"/>
      <c r="K51" s="127">
        <f t="shared" si="28"/>
        <v>7</v>
      </c>
      <c r="L51" s="117" t="s">
        <v>239</v>
      </c>
      <c r="M51" s="128">
        <f t="shared" si="29"/>
        <v>11</v>
      </c>
      <c r="N51" s="247"/>
      <c r="O51" s="239"/>
      <c r="P51" s="240"/>
      <c r="Q51" s="240"/>
      <c r="R51" s="240"/>
      <c r="S51" s="241"/>
      <c r="T51" s="219"/>
      <c r="U51" s="92">
        <v>12</v>
      </c>
      <c r="V51" s="93" t="s">
        <v>239</v>
      </c>
      <c r="W51" s="92">
        <v>10</v>
      </c>
      <c r="X51" s="227"/>
      <c r="Y51" s="209"/>
      <c r="Z51" s="211"/>
      <c r="AA51" s="213"/>
      <c r="AB51" s="217"/>
      <c r="AC51" s="73"/>
      <c r="AE51" s="73">
        <f t="shared" si="22"/>
        <v>3</v>
      </c>
      <c r="AF51" s="73">
        <f t="shared" si="23"/>
        <v>5</v>
      </c>
      <c r="AG51" s="231"/>
      <c r="AH51" s="215"/>
      <c r="AI51" s="243"/>
      <c r="AJ51" s="114" t="str">
        <f t="shared" si="26"/>
        <v/>
      </c>
      <c r="AK51" s="93" t="s">
        <v>239</v>
      </c>
      <c r="AL51" s="115" t="str">
        <f t="shared" si="27"/>
        <v/>
      </c>
      <c r="AM51" s="221"/>
      <c r="AN51" s="245"/>
      <c r="AO51" s="127" t="str">
        <f t="shared" si="30"/>
        <v/>
      </c>
      <c r="AP51" s="117" t="s">
        <v>239</v>
      </c>
      <c r="AQ51" s="128" t="str">
        <f t="shared" si="31"/>
        <v/>
      </c>
      <c r="AR51" s="247"/>
      <c r="AS51" s="239"/>
      <c r="AT51" s="240"/>
      <c r="AU51" s="240"/>
      <c r="AV51" s="240"/>
      <c r="AW51" s="241"/>
      <c r="AX51" s="219"/>
      <c r="AY51" s="92"/>
      <c r="AZ51" s="93" t="s">
        <v>239</v>
      </c>
      <c r="BA51" s="92"/>
      <c r="BB51" s="227"/>
      <c r="BC51" s="209"/>
      <c r="BD51" s="211"/>
      <c r="BE51" s="213"/>
      <c r="BF51" s="217"/>
    </row>
    <row r="52" spans="1:58" ht="12" customHeight="1" x14ac:dyDescent="0.2">
      <c r="A52" s="73">
        <f t="shared" si="20"/>
        <v>4</v>
      </c>
      <c r="B52" s="73">
        <f t="shared" si="21"/>
        <v>1</v>
      </c>
      <c r="C52" s="230">
        <v>4</v>
      </c>
      <c r="D52" s="232" t="s">
        <v>261</v>
      </c>
      <c r="E52" s="78" t="str">
        <f>IF(T37="","",IF(T37="○","×","○"))</f>
        <v>×</v>
      </c>
      <c r="F52" s="96">
        <f>IF(INDEX($E$37:$X$56,(F$5-1)*5+$B52,($A52-1)*5+4)="","",INDEX($E$37:$X$56,(F$5-1)*5+$B52,($A52-1)*5+4))</f>
        <v>3</v>
      </c>
      <c r="G52" s="97" t="s">
        <v>239</v>
      </c>
      <c r="H52" s="98">
        <f>IF(INDEX($E$37:$X$56,(H$5-1)*5+$B52,($A52-1)*5+2)="","",INDEX($E$37:$X$56,(H$5-1)*5+$B52,($A52-1)*5+2))</f>
        <v>11</v>
      </c>
      <c r="I52" s="120"/>
      <c r="J52" s="78" t="str">
        <f>IF(T42="","",IF(T42="○","×","○"))</f>
        <v>×</v>
      </c>
      <c r="K52" s="96">
        <f t="shared" si="28"/>
        <v>11</v>
      </c>
      <c r="L52" s="97" t="s">
        <v>239</v>
      </c>
      <c r="M52" s="98">
        <f t="shared" si="29"/>
        <v>7</v>
      </c>
      <c r="N52" s="120"/>
      <c r="O52" s="78" t="str">
        <f>IF(T47="","",IF(T47="○","×","○"))</f>
        <v>×</v>
      </c>
      <c r="P52" s="96">
        <f>IF(INDEX($E$37:$X$56,(P$5-1)*5+$B52,($A52-1)*5+4)="","",INDEX($E$37:$X$56,(P$5-1)*5+$B52,($A52-1)*5+4))</f>
        <v>11</v>
      </c>
      <c r="Q52" s="97" t="s">
        <v>239</v>
      </c>
      <c r="R52" s="98">
        <f>IF(INDEX($E$37:$X$56,(R$5-1)*5+$B52,($A52-1)*5+2)="","",INDEX($E$37:$X$56,(R$5-1)*5+$B52,($A52-1)*5+2))</f>
        <v>4</v>
      </c>
      <c r="S52" s="120"/>
      <c r="T52" s="253" t="str">
        <f>IF(T53="","",IF(T53&gt;X53,"○","×"))</f>
        <v/>
      </c>
      <c r="U52" s="254"/>
      <c r="V52" s="254"/>
      <c r="W52" s="254"/>
      <c r="X52" s="254"/>
      <c r="Y52" s="208">
        <f>IF($D52="","",COUNTIF($E52:$X56,"○"))</f>
        <v>0</v>
      </c>
      <c r="Z52" s="210">
        <f>IF($D52="","",COUNTIF($E52:$X56,"×"))</f>
        <v>3</v>
      </c>
      <c r="AA52" s="212">
        <f>IF($D52="","",Y52*2+Z52)</f>
        <v>3</v>
      </c>
      <c r="AB52" s="216">
        <f>IF($D52="","",RANK(AA52,$AA$37:$AA$56))</f>
        <v>4</v>
      </c>
      <c r="AC52" s="73"/>
      <c r="AE52" s="73">
        <f t="shared" si="22"/>
        <v>4</v>
      </c>
      <c r="AF52" s="73">
        <f t="shared" si="23"/>
        <v>1</v>
      </c>
      <c r="AG52" s="230">
        <v>8</v>
      </c>
      <c r="AH52" s="232" t="s">
        <v>262</v>
      </c>
      <c r="AI52" s="78" t="str">
        <f>IF(AX37="","",IF(AX37="○","×","○"))</f>
        <v>○</v>
      </c>
      <c r="AJ52" s="96">
        <f>IF(INDEX($AI$37:$BB$56,(AJ$5-1)*5+$B52,($A52-1)*5+4)="","",INDEX($AI$37:$BB$56,(AJ$5-1)*5+$B52,($A52-1)*5+4))</f>
        <v>4</v>
      </c>
      <c r="AK52" s="97" t="s">
        <v>239</v>
      </c>
      <c r="AL52" s="98">
        <f>IF(INDEX($AI$37:$BB$56,(AL$5-1)*5+$B52,($A52-1)*5+2)="","",INDEX($AI$37:$BB$56,(AL$5-1)*5+$B52,($A52-1)*5+2))</f>
        <v>11</v>
      </c>
      <c r="AM52" s="120"/>
      <c r="AN52" s="78" t="str">
        <f>IF(AX42="","",IF(AX42="○","×","○"))</f>
        <v>○</v>
      </c>
      <c r="AO52" s="96">
        <f t="shared" si="30"/>
        <v>11</v>
      </c>
      <c r="AP52" s="97" t="s">
        <v>239</v>
      </c>
      <c r="AQ52" s="98">
        <f t="shared" si="31"/>
        <v>7</v>
      </c>
      <c r="AR52" s="120"/>
      <c r="AS52" s="78" t="str">
        <f>IF(AX47="","",IF(AX47="○","×","○"))</f>
        <v>×</v>
      </c>
      <c r="AT52" s="96">
        <f>IF(INDEX($AI$37:$BB$56,(AT$5-1)*5+$B52,($A52-1)*5+4)="","",INDEX($AI$37:$BB$56,(AT$5-1)*5+$B52,($A52-1)*5+4))</f>
        <v>11</v>
      </c>
      <c r="AU52" s="97" t="s">
        <v>239</v>
      </c>
      <c r="AV52" s="98">
        <f>IF(INDEX($AI$37:$BB$56,(AV$5-1)*5+$B52,($A52-1)*5+2)="","",INDEX($AI$37:$BB$56,(AV$5-1)*5+$B52,($A52-1)*5+2))</f>
        <v>6</v>
      </c>
      <c r="AW52" s="120"/>
      <c r="AX52" s="253" t="str">
        <f>IF(AX53="","",IF(AX53&gt;BB53,"○","×"))</f>
        <v/>
      </c>
      <c r="AY52" s="254"/>
      <c r="AZ52" s="254"/>
      <c r="BA52" s="254"/>
      <c r="BB52" s="262"/>
      <c r="BC52" s="208">
        <f>IF($AH52="","",COUNTIF($AI52:$BB56,"○"))</f>
        <v>2</v>
      </c>
      <c r="BD52" s="210">
        <f>IF($AH52="","",COUNTIF($AI52:$BB56,"×"))</f>
        <v>1</v>
      </c>
      <c r="BE52" s="212">
        <f>IF($D52="","",BC52*2+BD52)</f>
        <v>5</v>
      </c>
      <c r="BF52" s="216">
        <v>6</v>
      </c>
    </row>
    <row r="53" spans="1:58" ht="12" customHeight="1" x14ac:dyDescent="0.2">
      <c r="A53" s="73">
        <f t="shared" si="20"/>
        <v>4</v>
      </c>
      <c r="B53" s="73">
        <f t="shared" si="21"/>
        <v>2</v>
      </c>
      <c r="C53" s="198"/>
      <c r="D53" s="201"/>
      <c r="E53" s="242">
        <f>IF(T38="W","L",IF(T38="L","W",IF(T38="","",X38)))</f>
        <v>0</v>
      </c>
      <c r="F53" s="108">
        <f t="shared" si="24"/>
        <v>3</v>
      </c>
      <c r="G53" s="89" t="s">
        <v>239</v>
      </c>
      <c r="H53" s="109">
        <f t="shared" si="25"/>
        <v>11</v>
      </c>
      <c r="I53" s="220">
        <f>IF(OR(E53="L",E53="W"),"",T38)</f>
        <v>3</v>
      </c>
      <c r="J53" s="218">
        <f>IF(T43="W","L",IF(T43="L","W",IF(T43="","",X43)))</f>
        <v>2</v>
      </c>
      <c r="K53" s="108">
        <f t="shared" si="28"/>
        <v>6</v>
      </c>
      <c r="L53" s="89" t="s">
        <v>239</v>
      </c>
      <c r="M53" s="109">
        <f t="shared" si="29"/>
        <v>11</v>
      </c>
      <c r="N53" s="220">
        <f>IF(OR(J53="L",J53="W"),"",T43)</f>
        <v>3</v>
      </c>
      <c r="O53" s="218">
        <f>IF(T48="W","L",IF(T48="L","W",IF(T48="","",X48)))</f>
        <v>2</v>
      </c>
      <c r="P53" s="108">
        <f>IF(INDEX($E$37:$X$56,(P$5-1)*5+$B53,($A53-1)*5+4)="","",INDEX($E$37:$X$56,(P$5-1)*5+$B53,($A53-1)*5+4))</f>
        <v>2</v>
      </c>
      <c r="Q53" s="89" t="s">
        <v>239</v>
      </c>
      <c r="R53" s="109">
        <f>IF(INDEX($E$37:$X$56,(R$5-1)*5+$B53,($A53-1)*5+2)="","",INDEX($E$37:$X$56,(R$5-1)*5+$B53,($A53-1)*5+2))</f>
        <v>11</v>
      </c>
      <c r="S53" s="220">
        <f>IF(OR(O53="L",O53="W"),"",T48)</f>
        <v>3</v>
      </c>
      <c r="T53" s="255"/>
      <c r="U53" s="203"/>
      <c r="V53" s="203"/>
      <c r="W53" s="203"/>
      <c r="X53" s="203"/>
      <c r="Y53" s="209"/>
      <c r="Z53" s="211"/>
      <c r="AA53" s="213"/>
      <c r="AB53" s="217"/>
      <c r="AC53" s="73"/>
      <c r="AE53" s="73">
        <f t="shared" si="22"/>
        <v>4</v>
      </c>
      <c r="AF53" s="73">
        <f t="shared" si="23"/>
        <v>2</v>
      </c>
      <c r="AG53" s="198"/>
      <c r="AH53" s="201"/>
      <c r="AI53" s="242">
        <f>IF(AX38="W","L",IF(AX38="L","W",IF(AX38="","",BB38)))</f>
        <v>3</v>
      </c>
      <c r="AJ53" s="108">
        <f t="shared" si="26"/>
        <v>12</v>
      </c>
      <c r="AK53" s="89" t="s">
        <v>239</v>
      </c>
      <c r="AL53" s="109">
        <f t="shared" si="27"/>
        <v>10</v>
      </c>
      <c r="AM53" s="220">
        <f>IF(OR(AI53="L",AI53="W"),"",AX38)</f>
        <v>1</v>
      </c>
      <c r="AN53" s="218">
        <f>IF(AX43="W","L",IF(AX43="L","W",IF(AX43="","",BB43)))</f>
        <v>3</v>
      </c>
      <c r="AO53" s="108">
        <f t="shared" si="30"/>
        <v>11</v>
      </c>
      <c r="AP53" s="89" t="s">
        <v>239</v>
      </c>
      <c r="AQ53" s="109">
        <f t="shared" si="31"/>
        <v>8</v>
      </c>
      <c r="AR53" s="220">
        <f>IF(OR(AN53="L",AN53="W"),"",AX43)</f>
        <v>0</v>
      </c>
      <c r="AS53" s="218">
        <f>IF(AX48="W","L",IF(AX48="L","W",IF(AX48="","",BB48)))</f>
        <v>1</v>
      </c>
      <c r="AT53" s="108">
        <f>IF(INDEX($AI$37:$BB$56,(AT$5-1)*5+$B53,($A53-1)*5+4)="","",INDEX($AI$37:$BB$56,(AT$5-1)*5+$B53,($A53-1)*5+4))</f>
        <v>13</v>
      </c>
      <c r="AU53" s="89" t="s">
        <v>239</v>
      </c>
      <c r="AV53" s="109">
        <f>IF(INDEX($AI$37:$BB$56,(AV$5-1)*5+$B53,($A53-1)*5+2)="","",INDEX($AI$37:$BB$56,(AV$5-1)*5+$B53,($A53-1)*5+2))</f>
        <v>15</v>
      </c>
      <c r="AW53" s="220">
        <f>IF(OR(AS53="L",AS53="W"),"",AX48)</f>
        <v>3</v>
      </c>
      <c r="AX53" s="255"/>
      <c r="AY53" s="203"/>
      <c r="AZ53" s="203"/>
      <c r="BA53" s="203"/>
      <c r="BB53" s="263"/>
      <c r="BC53" s="209"/>
      <c r="BD53" s="211"/>
      <c r="BE53" s="213"/>
      <c r="BF53" s="217"/>
    </row>
    <row r="54" spans="1:58" ht="12" customHeight="1" x14ac:dyDescent="0.2">
      <c r="A54" s="73">
        <f t="shared" si="20"/>
        <v>4</v>
      </c>
      <c r="B54" s="73">
        <f t="shared" si="21"/>
        <v>3</v>
      </c>
      <c r="C54" s="198"/>
      <c r="D54" s="201"/>
      <c r="E54" s="242"/>
      <c r="F54" s="108">
        <f t="shared" si="24"/>
        <v>9</v>
      </c>
      <c r="G54" s="89" t="s">
        <v>239</v>
      </c>
      <c r="H54" s="109">
        <f t="shared" si="25"/>
        <v>11</v>
      </c>
      <c r="I54" s="220"/>
      <c r="J54" s="218"/>
      <c r="K54" s="108">
        <f t="shared" si="28"/>
        <v>12</v>
      </c>
      <c r="L54" s="89" t="s">
        <v>239</v>
      </c>
      <c r="M54" s="109">
        <f t="shared" si="29"/>
        <v>10</v>
      </c>
      <c r="N54" s="220"/>
      <c r="O54" s="218"/>
      <c r="P54" s="108">
        <f>IF(INDEX($E$37:$X$56,(P$5-1)*5+$B54,($A54-1)*5+4)="","",INDEX($E$37:$X$56,(P$5-1)*5+$B54,($A54-1)*5+4))</f>
        <v>11</v>
      </c>
      <c r="Q54" s="89" t="s">
        <v>239</v>
      </c>
      <c r="R54" s="109">
        <f>IF(INDEX($E$37:$X$56,(R$5-1)*5+$B54,($A54-1)*5+2)="","",INDEX($E$37:$X$56,(R$5-1)*5+$B54,($A54-1)*5+2))</f>
        <v>5</v>
      </c>
      <c r="S54" s="220"/>
      <c r="T54" s="255"/>
      <c r="U54" s="203"/>
      <c r="V54" s="203"/>
      <c r="W54" s="203"/>
      <c r="X54" s="203"/>
      <c r="Y54" s="209"/>
      <c r="Z54" s="211"/>
      <c r="AA54" s="213"/>
      <c r="AB54" s="217"/>
      <c r="AC54" s="73"/>
      <c r="AE54" s="73">
        <f t="shared" si="22"/>
        <v>4</v>
      </c>
      <c r="AF54" s="73">
        <f t="shared" si="23"/>
        <v>3</v>
      </c>
      <c r="AG54" s="198"/>
      <c r="AH54" s="201"/>
      <c r="AI54" s="242"/>
      <c r="AJ54" s="108">
        <f t="shared" si="26"/>
        <v>11</v>
      </c>
      <c r="AK54" s="89" t="s">
        <v>239</v>
      </c>
      <c r="AL54" s="109">
        <f t="shared" si="27"/>
        <v>8</v>
      </c>
      <c r="AM54" s="220"/>
      <c r="AN54" s="218"/>
      <c r="AO54" s="108">
        <f t="shared" si="30"/>
        <v>11</v>
      </c>
      <c r="AP54" s="89" t="s">
        <v>239</v>
      </c>
      <c r="AQ54" s="109">
        <f t="shared" si="31"/>
        <v>9</v>
      </c>
      <c r="AR54" s="220"/>
      <c r="AS54" s="218"/>
      <c r="AT54" s="108">
        <f>IF(INDEX($AI$37:$BB$56,(AT$5-1)*5+$B54,($A54-1)*5+4)="","",INDEX($AI$37:$BB$56,(AT$5-1)*5+$B54,($A54-1)*5+4))</f>
        <v>10</v>
      </c>
      <c r="AU54" s="89" t="s">
        <v>239</v>
      </c>
      <c r="AV54" s="109">
        <f>IF(INDEX($AI$37:$BB$56,(AV$5-1)*5+$B54,($A54-1)*5+2)="","",INDEX($AI$37:$BB$56,(AV$5-1)*5+$B54,($A54-1)*5+2))</f>
        <v>12</v>
      </c>
      <c r="AW54" s="220"/>
      <c r="AX54" s="255"/>
      <c r="AY54" s="203"/>
      <c r="AZ54" s="203"/>
      <c r="BA54" s="203"/>
      <c r="BB54" s="263"/>
      <c r="BC54" s="209"/>
      <c r="BD54" s="211"/>
      <c r="BE54" s="213"/>
      <c r="BF54" s="217"/>
    </row>
    <row r="55" spans="1:58" ht="12" customHeight="1" x14ac:dyDescent="0.2">
      <c r="A55" s="73">
        <f t="shared" si="20"/>
        <v>4</v>
      </c>
      <c r="B55" s="73">
        <f t="shared" si="21"/>
        <v>4</v>
      </c>
      <c r="C55" s="198"/>
      <c r="D55" s="214" t="s">
        <v>260</v>
      </c>
      <c r="E55" s="242"/>
      <c r="F55" s="108" t="str">
        <f t="shared" si="24"/>
        <v/>
      </c>
      <c r="G55" s="89" t="s">
        <v>239</v>
      </c>
      <c r="H55" s="109" t="str">
        <f t="shared" si="25"/>
        <v/>
      </c>
      <c r="I55" s="220"/>
      <c r="J55" s="218"/>
      <c r="K55" s="108">
        <f t="shared" si="28"/>
        <v>6</v>
      </c>
      <c r="L55" s="89" t="s">
        <v>239</v>
      </c>
      <c r="M55" s="109">
        <f t="shared" si="29"/>
        <v>11</v>
      </c>
      <c r="N55" s="220"/>
      <c r="O55" s="218"/>
      <c r="P55" s="108">
        <f>IF(INDEX($E$37:$X$56,(P$5-1)*5+$B55,($A55-1)*5+4)="","",INDEX($E$37:$X$56,(P$5-1)*5+$B55,($A55-1)*5+4))</f>
        <v>11</v>
      </c>
      <c r="Q55" s="89" t="s">
        <v>239</v>
      </c>
      <c r="R55" s="109">
        <f>IF(INDEX($E$37:$X$56,(R$5-1)*5+$B55,($A55-1)*5+2)="","",INDEX($E$37:$X$56,(R$5-1)*5+$B55,($A55-1)*5+2))</f>
        <v>13</v>
      </c>
      <c r="S55" s="220"/>
      <c r="T55" s="255"/>
      <c r="U55" s="203"/>
      <c r="V55" s="203"/>
      <c r="W55" s="203"/>
      <c r="X55" s="203"/>
      <c r="Y55" s="209"/>
      <c r="Z55" s="211"/>
      <c r="AA55" s="213"/>
      <c r="AB55" s="217"/>
      <c r="AC55" s="73"/>
      <c r="AE55" s="73">
        <f t="shared" si="22"/>
        <v>4</v>
      </c>
      <c r="AF55" s="73">
        <f t="shared" si="23"/>
        <v>4</v>
      </c>
      <c r="AG55" s="198"/>
      <c r="AH55" s="214" t="s">
        <v>263</v>
      </c>
      <c r="AI55" s="242"/>
      <c r="AJ55" s="108">
        <f t="shared" si="26"/>
        <v>11</v>
      </c>
      <c r="AK55" s="89" t="s">
        <v>239</v>
      </c>
      <c r="AL55" s="109">
        <f t="shared" si="27"/>
        <v>7</v>
      </c>
      <c r="AM55" s="220"/>
      <c r="AN55" s="218"/>
      <c r="AO55" s="108" t="str">
        <f t="shared" si="30"/>
        <v/>
      </c>
      <c r="AP55" s="89" t="s">
        <v>239</v>
      </c>
      <c r="AQ55" s="109" t="str">
        <f t="shared" si="31"/>
        <v/>
      </c>
      <c r="AR55" s="220"/>
      <c r="AS55" s="218"/>
      <c r="AT55" s="108">
        <f>IF(INDEX($AI$37:$BB$56,(AT$5-1)*5+$B55,($A55-1)*5+4)="","",INDEX($AI$37:$BB$56,(AT$5-1)*5+$B55,($A55-1)*5+4))</f>
        <v>6</v>
      </c>
      <c r="AU55" s="89" t="s">
        <v>239</v>
      </c>
      <c r="AV55" s="109">
        <f>IF(INDEX($AI$37:$BB$56,(AV$5-1)*5+$B55,($A55-1)*5+2)="","",INDEX($AI$37:$BB$56,(AV$5-1)*5+$B55,($A55-1)*5+2))</f>
        <v>11</v>
      </c>
      <c r="AW55" s="220"/>
      <c r="AX55" s="255"/>
      <c r="AY55" s="203"/>
      <c r="AZ55" s="203"/>
      <c r="BA55" s="203"/>
      <c r="BB55" s="263"/>
      <c r="BC55" s="209"/>
      <c r="BD55" s="211"/>
      <c r="BE55" s="213"/>
      <c r="BF55" s="217"/>
    </row>
    <row r="56" spans="1:58" ht="12" customHeight="1" thickBot="1" x14ac:dyDescent="0.25">
      <c r="A56" s="73">
        <f t="shared" si="20"/>
        <v>4</v>
      </c>
      <c r="B56" s="73">
        <f t="shared" si="21"/>
        <v>5</v>
      </c>
      <c r="C56" s="252"/>
      <c r="D56" s="271"/>
      <c r="E56" s="268"/>
      <c r="F56" s="130" t="str">
        <f t="shared" si="24"/>
        <v/>
      </c>
      <c r="G56" s="131" t="s">
        <v>239</v>
      </c>
      <c r="H56" s="132" t="str">
        <f t="shared" si="25"/>
        <v/>
      </c>
      <c r="I56" s="269"/>
      <c r="J56" s="270"/>
      <c r="K56" s="130">
        <f t="shared" si="28"/>
        <v>7</v>
      </c>
      <c r="L56" s="131" t="s">
        <v>239</v>
      </c>
      <c r="M56" s="132">
        <f t="shared" si="29"/>
        <v>11</v>
      </c>
      <c r="N56" s="269"/>
      <c r="O56" s="270"/>
      <c r="P56" s="130">
        <f>IF(INDEX($E$37:$X$56,(P$5-1)*5+$B56,($A56-1)*5+4)="","",INDEX($E$37:$X$56,(P$5-1)*5+$B56,($A56-1)*5+4))</f>
        <v>10</v>
      </c>
      <c r="Q56" s="131" t="s">
        <v>239</v>
      </c>
      <c r="R56" s="132">
        <f>IF(INDEX($E$37:$X$56,(R$5-1)*5+$B56,($A56-1)*5+2)="","",INDEX($E$37:$X$56,(R$5-1)*5+$B56,($A56-1)*5+2))</f>
        <v>12</v>
      </c>
      <c r="S56" s="269"/>
      <c r="T56" s="256"/>
      <c r="U56" s="257"/>
      <c r="V56" s="257"/>
      <c r="W56" s="257"/>
      <c r="X56" s="257"/>
      <c r="Y56" s="258"/>
      <c r="Z56" s="259"/>
      <c r="AA56" s="260"/>
      <c r="AB56" s="261"/>
      <c r="AC56" s="73"/>
      <c r="AE56" s="73">
        <f t="shared" si="22"/>
        <v>4</v>
      </c>
      <c r="AF56" s="73">
        <f t="shared" si="23"/>
        <v>5</v>
      </c>
      <c r="AG56" s="252"/>
      <c r="AH56" s="271"/>
      <c r="AI56" s="268"/>
      <c r="AJ56" s="130" t="str">
        <f t="shared" si="26"/>
        <v/>
      </c>
      <c r="AK56" s="131" t="s">
        <v>239</v>
      </c>
      <c r="AL56" s="132" t="str">
        <f t="shared" si="27"/>
        <v/>
      </c>
      <c r="AM56" s="269"/>
      <c r="AN56" s="270"/>
      <c r="AO56" s="130" t="str">
        <f t="shared" si="30"/>
        <v/>
      </c>
      <c r="AP56" s="131" t="s">
        <v>239</v>
      </c>
      <c r="AQ56" s="132" t="str">
        <f t="shared" si="31"/>
        <v/>
      </c>
      <c r="AR56" s="269"/>
      <c r="AS56" s="270"/>
      <c r="AT56" s="130" t="str">
        <f>IF(INDEX($AI$37:$BB$56,(AT$5-1)*5+$B56,($A56-1)*5+4)="","",INDEX($AI$37:$BB$56,(AT$5-1)*5+$B56,($A56-1)*5+4))</f>
        <v/>
      </c>
      <c r="AU56" s="131" t="s">
        <v>239</v>
      </c>
      <c r="AV56" s="132" t="str">
        <f>IF(INDEX($AI$37:$BB$56,(AV$5-1)*5+$B56,($A56-1)*5+2)="","",INDEX($AI$37:$BB$56,(AV$5-1)*5+$B56,($A56-1)*5+2))</f>
        <v/>
      </c>
      <c r="AW56" s="269"/>
      <c r="AX56" s="256"/>
      <c r="AY56" s="257"/>
      <c r="AZ56" s="257"/>
      <c r="BA56" s="257"/>
      <c r="BB56" s="264"/>
      <c r="BC56" s="258"/>
      <c r="BD56" s="259"/>
      <c r="BE56" s="260"/>
      <c r="BF56" s="261"/>
    </row>
  </sheetData>
  <mergeCells count="281">
    <mergeCell ref="AS53:AS56"/>
    <mergeCell ref="AW53:AW56"/>
    <mergeCell ref="D55:D56"/>
    <mergeCell ref="AH55:AH56"/>
    <mergeCell ref="E53:E56"/>
    <mergeCell ref="I53:I56"/>
    <mergeCell ref="J53:J56"/>
    <mergeCell ref="N53:N56"/>
    <mergeCell ref="O53:O56"/>
    <mergeCell ref="S53:S56"/>
    <mergeCell ref="AH52:AH54"/>
    <mergeCell ref="AX52:BB56"/>
    <mergeCell ref="BC52:BC56"/>
    <mergeCell ref="BD52:BD56"/>
    <mergeCell ref="BE52:BE56"/>
    <mergeCell ref="BF52:BF56"/>
    <mergeCell ref="AI53:AI56"/>
    <mergeCell ref="AM53:AM56"/>
    <mergeCell ref="AN53:AN56"/>
    <mergeCell ref="AR53:AR56"/>
    <mergeCell ref="D50:D51"/>
    <mergeCell ref="AH50:AH51"/>
    <mergeCell ref="C52:C56"/>
    <mergeCell ref="D52:D54"/>
    <mergeCell ref="T52:X56"/>
    <mergeCell ref="Y52:Y56"/>
    <mergeCell ref="Z52:Z56"/>
    <mergeCell ref="AA52:AA56"/>
    <mergeCell ref="AB52:AB56"/>
    <mergeCell ref="AG52:AG56"/>
    <mergeCell ref="BF47:BF51"/>
    <mergeCell ref="E48:E51"/>
    <mergeCell ref="I48:I51"/>
    <mergeCell ref="J48:J51"/>
    <mergeCell ref="N48:N51"/>
    <mergeCell ref="T48:T51"/>
    <mergeCell ref="X48:X51"/>
    <mergeCell ref="AI48:AI51"/>
    <mergeCell ref="AM48:AM51"/>
    <mergeCell ref="AN48:AN51"/>
    <mergeCell ref="AG47:AG51"/>
    <mergeCell ref="AH47:AH49"/>
    <mergeCell ref="AS47:AW51"/>
    <mergeCell ref="BC47:BC51"/>
    <mergeCell ref="BD47:BD51"/>
    <mergeCell ref="BE47:BE51"/>
    <mergeCell ref="AR48:AR51"/>
    <mergeCell ref="AX48:AX51"/>
    <mergeCell ref="BB48:BB51"/>
    <mergeCell ref="BB43:BB46"/>
    <mergeCell ref="D45:D46"/>
    <mergeCell ref="AH45:AH46"/>
    <mergeCell ref="C47:C51"/>
    <mergeCell ref="D47:D49"/>
    <mergeCell ref="O47:S51"/>
    <mergeCell ref="Y47:Y51"/>
    <mergeCell ref="Z47:Z51"/>
    <mergeCell ref="AA47:AA51"/>
    <mergeCell ref="AB47:AB51"/>
    <mergeCell ref="AI43:AI46"/>
    <mergeCell ref="AM43:AM46"/>
    <mergeCell ref="AS43:AS46"/>
    <mergeCell ref="AW43:AW46"/>
    <mergeCell ref="AX43:AX46"/>
    <mergeCell ref="AN42:AR46"/>
    <mergeCell ref="BC42:BC46"/>
    <mergeCell ref="BD42:BD46"/>
    <mergeCell ref="BE42:BE46"/>
    <mergeCell ref="BF42:BF46"/>
    <mergeCell ref="E43:E46"/>
    <mergeCell ref="I43:I46"/>
    <mergeCell ref="O43:O46"/>
    <mergeCell ref="S43:S46"/>
    <mergeCell ref="T43:T46"/>
    <mergeCell ref="X43:X46"/>
    <mergeCell ref="AH40:AH41"/>
    <mergeCell ref="C42:C46"/>
    <mergeCell ref="D42:D44"/>
    <mergeCell ref="J42:N46"/>
    <mergeCell ref="Y42:Y46"/>
    <mergeCell ref="Z42:Z46"/>
    <mergeCell ref="AA42:AA46"/>
    <mergeCell ref="AB42:AB46"/>
    <mergeCell ref="AG42:AG46"/>
    <mergeCell ref="AH42:AH44"/>
    <mergeCell ref="BE37:BE41"/>
    <mergeCell ref="BF37:BF41"/>
    <mergeCell ref="J38:J41"/>
    <mergeCell ref="N38:N41"/>
    <mergeCell ref="O38:O41"/>
    <mergeCell ref="S38:S41"/>
    <mergeCell ref="T38:T41"/>
    <mergeCell ref="X38:X41"/>
    <mergeCell ref="AN38:AN41"/>
    <mergeCell ref="AR38:AR41"/>
    <mergeCell ref="AB37:AB41"/>
    <mergeCell ref="AG37:AG41"/>
    <mergeCell ref="AH37:AH39"/>
    <mergeCell ref="AI37:AM41"/>
    <mergeCell ref="BC37:BC41"/>
    <mergeCell ref="BD37:BD41"/>
    <mergeCell ref="AS38:AS41"/>
    <mergeCell ref="AW38:AW41"/>
    <mergeCell ref="AX38:AX41"/>
    <mergeCell ref="BB38:BB41"/>
    <mergeCell ref="C37:C41"/>
    <mergeCell ref="D37:D39"/>
    <mergeCell ref="E37:I41"/>
    <mergeCell ref="Y37:Y41"/>
    <mergeCell ref="Z37:Z41"/>
    <mergeCell ref="AA37:AA41"/>
    <mergeCell ref="D40:D41"/>
    <mergeCell ref="BF35:BF36"/>
    <mergeCell ref="E36:I36"/>
    <mergeCell ref="J36:N36"/>
    <mergeCell ref="O36:S36"/>
    <mergeCell ref="T36:X36"/>
    <mergeCell ref="AI36:AM36"/>
    <mergeCell ref="AN36:AR36"/>
    <mergeCell ref="AS36:AW36"/>
    <mergeCell ref="AX36:BB36"/>
    <mergeCell ref="AN35:AR35"/>
    <mergeCell ref="AS35:AW35"/>
    <mergeCell ref="AX35:BB35"/>
    <mergeCell ref="BC35:BC36"/>
    <mergeCell ref="BD35:BD36"/>
    <mergeCell ref="BE35:BE36"/>
    <mergeCell ref="Y35:Y36"/>
    <mergeCell ref="Z35:Z36"/>
    <mergeCell ref="AA35:AA36"/>
    <mergeCell ref="AB35:AB36"/>
    <mergeCell ref="AG35:AH36"/>
    <mergeCell ref="AI35:AM35"/>
    <mergeCell ref="AS25:AS28"/>
    <mergeCell ref="AW25:AW28"/>
    <mergeCell ref="D27:D28"/>
    <mergeCell ref="AH27:AH28"/>
    <mergeCell ref="AA31:AI31"/>
    <mergeCell ref="C35:D36"/>
    <mergeCell ref="E35:I35"/>
    <mergeCell ref="J35:N35"/>
    <mergeCell ref="O35:S35"/>
    <mergeCell ref="T35:X35"/>
    <mergeCell ref="E25:E28"/>
    <mergeCell ref="I25:I28"/>
    <mergeCell ref="J25:J28"/>
    <mergeCell ref="N25:N28"/>
    <mergeCell ref="O25:O28"/>
    <mergeCell ref="S25:S28"/>
    <mergeCell ref="AH24:AH26"/>
    <mergeCell ref="AX24:BB28"/>
    <mergeCell ref="BC24:BC28"/>
    <mergeCell ref="BD24:BD28"/>
    <mergeCell ref="BE24:BE28"/>
    <mergeCell ref="BF24:BF28"/>
    <mergeCell ref="AI25:AI28"/>
    <mergeCell ref="AM25:AM28"/>
    <mergeCell ref="AN25:AN28"/>
    <mergeCell ref="AR25:AR28"/>
    <mergeCell ref="D22:D23"/>
    <mergeCell ref="AH22:AH23"/>
    <mergeCell ref="C24:C28"/>
    <mergeCell ref="D24:D26"/>
    <mergeCell ref="T24:X28"/>
    <mergeCell ref="Y24:Y28"/>
    <mergeCell ref="Z24:Z28"/>
    <mergeCell ref="AA24:AA28"/>
    <mergeCell ref="AB24:AB28"/>
    <mergeCell ref="AG24:AG28"/>
    <mergeCell ref="BF19:BF23"/>
    <mergeCell ref="E20:E23"/>
    <mergeCell ref="I20:I23"/>
    <mergeCell ref="J20:J23"/>
    <mergeCell ref="N20:N23"/>
    <mergeCell ref="T20:T23"/>
    <mergeCell ref="X20:X23"/>
    <mergeCell ref="AI20:AI23"/>
    <mergeCell ref="AM20:AM23"/>
    <mergeCell ref="AN20:AN23"/>
    <mergeCell ref="AG19:AG23"/>
    <mergeCell ref="AH19:AH21"/>
    <mergeCell ref="AS19:AW23"/>
    <mergeCell ref="BC19:BC23"/>
    <mergeCell ref="BD19:BD23"/>
    <mergeCell ref="BE19:BE23"/>
    <mergeCell ref="AR20:AR23"/>
    <mergeCell ref="AX20:AX23"/>
    <mergeCell ref="BB20:BB23"/>
    <mergeCell ref="BB15:BB18"/>
    <mergeCell ref="D17:D18"/>
    <mergeCell ref="AH17:AH18"/>
    <mergeCell ref="C19:C23"/>
    <mergeCell ref="D19:D21"/>
    <mergeCell ref="O19:S23"/>
    <mergeCell ref="Y19:Y23"/>
    <mergeCell ref="Z19:Z23"/>
    <mergeCell ref="AA19:AA23"/>
    <mergeCell ref="AB19:AB23"/>
    <mergeCell ref="AI15:AI18"/>
    <mergeCell ref="AM15:AM18"/>
    <mergeCell ref="AS15:AS18"/>
    <mergeCell ref="AW15:AW18"/>
    <mergeCell ref="AX15:AX18"/>
    <mergeCell ref="AN14:AR18"/>
    <mergeCell ref="BC14:BC18"/>
    <mergeCell ref="BD14:BD18"/>
    <mergeCell ref="BE14:BE18"/>
    <mergeCell ref="BF14:BF18"/>
    <mergeCell ref="E15:E18"/>
    <mergeCell ref="I15:I18"/>
    <mergeCell ref="O15:O18"/>
    <mergeCell ref="S15:S18"/>
    <mergeCell ref="T15:T18"/>
    <mergeCell ref="X15:X18"/>
    <mergeCell ref="AH12:AH13"/>
    <mergeCell ref="C14:C18"/>
    <mergeCell ref="D14:D16"/>
    <mergeCell ref="J14:N18"/>
    <mergeCell ref="Y14:Y18"/>
    <mergeCell ref="Z14:Z18"/>
    <mergeCell ref="AA14:AA18"/>
    <mergeCell ref="AB14:AB18"/>
    <mergeCell ref="AG14:AG18"/>
    <mergeCell ref="AH14:AH16"/>
    <mergeCell ref="BE9:BE13"/>
    <mergeCell ref="BF9:BF13"/>
    <mergeCell ref="J10:J13"/>
    <mergeCell ref="N10:N13"/>
    <mergeCell ref="O10:O13"/>
    <mergeCell ref="S10:S13"/>
    <mergeCell ref="T10:T13"/>
    <mergeCell ref="X10:X13"/>
    <mergeCell ref="AN10:AN13"/>
    <mergeCell ref="AR10:AR13"/>
    <mergeCell ref="AB9:AB13"/>
    <mergeCell ref="AG9:AG13"/>
    <mergeCell ref="AH9:AH11"/>
    <mergeCell ref="AI9:AM13"/>
    <mergeCell ref="BC9:BC13"/>
    <mergeCell ref="BD9:BD13"/>
    <mergeCell ref="AS10:AS13"/>
    <mergeCell ref="AW10:AW13"/>
    <mergeCell ref="AX10:AX13"/>
    <mergeCell ref="BB10:BB13"/>
    <mergeCell ref="C9:C13"/>
    <mergeCell ref="D9:D11"/>
    <mergeCell ref="E9:I13"/>
    <mergeCell ref="Y9:Y13"/>
    <mergeCell ref="Z9:Z13"/>
    <mergeCell ref="AA9:AA13"/>
    <mergeCell ref="D12:D13"/>
    <mergeCell ref="BE7:BE8"/>
    <mergeCell ref="BF7:BF8"/>
    <mergeCell ref="AS8:AW8"/>
    <mergeCell ref="AX8:BB8"/>
    <mergeCell ref="E8:I8"/>
    <mergeCell ref="J8:N8"/>
    <mergeCell ref="O8:S8"/>
    <mergeCell ref="T8:X8"/>
    <mergeCell ref="AI8:AM8"/>
    <mergeCell ref="AN8:AR8"/>
    <mergeCell ref="J7:N7"/>
    <mergeCell ref="O7:S7"/>
    <mergeCell ref="AS7:AW7"/>
    <mergeCell ref="AX7:BB7"/>
    <mergeCell ref="BC7:BC8"/>
    <mergeCell ref="BD7:BD8"/>
    <mergeCell ref="Z7:Z8"/>
    <mergeCell ref="AA7:AA8"/>
    <mergeCell ref="AB7:AB8"/>
    <mergeCell ref="AG7:AH8"/>
    <mergeCell ref="T7:X7"/>
    <mergeCell ref="Y7:Y8"/>
    <mergeCell ref="AI7:AM7"/>
    <mergeCell ref="AN7:AR7"/>
    <mergeCell ref="C1:BF1"/>
    <mergeCell ref="AX2:BF2"/>
    <mergeCell ref="AA3:AI3"/>
    <mergeCell ref="AX3:BF3"/>
    <mergeCell ref="C7:D8"/>
    <mergeCell ref="E7:I7"/>
  </mergeCells>
  <phoneticPr fontId="2"/>
  <conditionalFormatting sqref="J14 O19 T24 E9">
    <cfRule type="cellIs" dxfId="11" priority="10" stopIfTrue="1" operator="equal">
      <formula>"×"</formula>
    </cfRule>
  </conditionalFormatting>
  <conditionalFormatting sqref="J9 O9 T9 O14 T14 E14 E19 J19 T19 E24 J24 O24">
    <cfRule type="cellIs" dxfId="10" priority="11" stopIfTrue="1" operator="equal">
      <formula>"×"</formula>
    </cfRule>
    <cfRule type="cellIs" dxfId="9" priority="12" stopIfTrue="1" operator="equal">
      <formula>"○"</formula>
    </cfRule>
  </conditionalFormatting>
  <conditionalFormatting sqref="AN14 AS19 AX24 AI9">
    <cfRule type="cellIs" dxfId="8" priority="7" stopIfTrue="1" operator="equal">
      <formula>"×"</formula>
    </cfRule>
  </conditionalFormatting>
  <conditionalFormatting sqref="AN9 AS9 AX9 AS14 AX14 AI14 AI19 AN19 AX19 AI24 AN24 AS24">
    <cfRule type="cellIs" dxfId="7" priority="8" stopIfTrue="1" operator="equal">
      <formula>"×"</formula>
    </cfRule>
    <cfRule type="cellIs" dxfId="6" priority="9" stopIfTrue="1" operator="equal">
      <formula>"○"</formula>
    </cfRule>
  </conditionalFormatting>
  <conditionalFormatting sqref="J42 O47 T52 E37">
    <cfRule type="cellIs" dxfId="5" priority="4" stopIfTrue="1" operator="equal">
      <formula>"×"</formula>
    </cfRule>
  </conditionalFormatting>
  <conditionalFormatting sqref="J37 O37 T37 O42 T42 E42 E47 J47 T47 E52 J52 O52">
    <cfRule type="cellIs" dxfId="4" priority="5" stopIfTrue="1" operator="equal">
      <formula>"×"</formula>
    </cfRule>
    <cfRule type="cellIs" dxfId="3" priority="6" stopIfTrue="1" operator="equal">
      <formula>"○"</formula>
    </cfRule>
  </conditionalFormatting>
  <conditionalFormatting sqref="AN42 AS47 AX52 AI37">
    <cfRule type="cellIs" dxfId="2" priority="1" stopIfTrue="1" operator="equal">
      <formula>"×"</formula>
    </cfRule>
  </conditionalFormatting>
  <conditionalFormatting sqref="AN37 AS37 AX37 AS42 AX42 AI42 AI47 AN47 AX47 AI52 AN52 AS5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52D7-0B9A-4084-B568-D522E93A242A}">
  <dimension ref="A1:O36"/>
  <sheetViews>
    <sheetView tabSelected="1" view="pageBreakPreview" zoomScale="60" zoomScaleNormal="70" workbookViewId="0">
      <selection activeCell="C5" sqref="C5"/>
    </sheetView>
  </sheetViews>
  <sheetFormatPr defaultColWidth="9" defaultRowHeight="13.2" x14ac:dyDescent="0.2"/>
  <cols>
    <col min="1" max="10" width="9.21875" style="272" customWidth="1"/>
    <col min="11" max="11" width="7.77734375" style="272" bestFit="1" customWidth="1"/>
    <col min="12" max="12" width="7.109375" style="272" customWidth="1"/>
    <col min="13" max="13" width="8.77734375" style="272" bestFit="1" customWidth="1"/>
    <col min="14" max="14" width="9.77734375" style="272" bestFit="1" customWidth="1"/>
    <col min="15" max="15" width="7.77734375" style="272" bestFit="1" customWidth="1"/>
    <col min="16" max="16384" width="9" style="272"/>
  </cols>
  <sheetData>
    <row r="1" spans="1:15" ht="23.4" x14ac:dyDescent="0.2">
      <c r="A1" s="303" t="s">
        <v>271</v>
      </c>
      <c r="B1" s="303"/>
      <c r="C1" s="303"/>
      <c r="D1" s="303"/>
      <c r="E1" s="303"/>
      <c r="F1" s="303"/>
      <c r="G1" s="303"/>
      <c r="H1" s="303"/>
      <c r="I1" s="303"/>
      <c r="J1" s="303"/>
      <c r="K1" s="302"/>
      <c r="L1" s="302"/>
      <c r="M1" s="302"/>
      <c r="N1" s="302"/>
      <c r="O1" s="302"/>
    </row>
    <row r="2" spans="1:15" ht="15" customHeight="1" x14ac:dyDescent="0.2"/>
    <row r="3" spans="1:15" ht="15" customHeight="1" thickBot="1" x14ac:dyDescent="0.25">
      <c r="A3" s="273"/>
      <c r="B3" s="301" t="s">
        <v>270</v>
      </c>
      <c r="C3" s="301"/>
      <c r="D3" s="301"/>
      <c r="F3" s="301" t="s">
        <v>269</v>
      </c>
      <c r="G3" s="301"/>
      <c r="H3" s="301"/>
    </row>
    <row r="4" spans="1:15" ht="15" customHeight="1" thickBot="1" x14ac:dyDescent="0.25">
      <c r="B4" s="300" t="s">
        <v>237</v>
      </c>
      <c r="C4" s="299" t="s">
        <v>268</v>
      </c>
      <c r="D4" s="298" t="s">
        <v>267</v>
      </c>
      <c r="F4" s="300" t="s">
        <v>237</v>
      </c>
      <c r="G4" s="299" t="s">
        <v>268</v>
      </c>
      <c r="H4" s="298" t="s">
        <v>267</v>
      </c>
    </row>
    <row r="5" spans="1:15" ht="15" customHeight="1" x14ac:dyDescent="0.2">
      <c r="B5" s="297">
        <v>1</v>
      </c>
      <c r="C5" s="296" t="s">
        <v>4</v>
      </c>
      <c r="D5" s="295" t="s">
        <v>6</v>
      </c>
      <c r="F5" s="297">
        <v>1</v>
      </c>
      <c r="G5" s="296" t="s">
        <v>164</v>
      </c>
      <c r="H5" s="295" t="s">
        <v>6</v>
      </c>
    </row>
    <row r="6" spans="1:15" ht="15" customHeight="1" x14ac:dyDescent="0.2">
      <c r="B6" s="294">
        <v>2</v>
      </c>
      <c r="C6" s="293" t="s">
        <v>95</v>
      </c>
      <c r="D6" s="292" t="s">
        <v>33</v>
      </c>
      <c r="F6" s="294">
        <v>2</v>
      </c>
      <c r="G6" s="293" t="s">
        <v>79</v>
      </c>
      <c r="H6" s="292" t="s">
        <v>6</v>
      </c>
    </row>
    <row r="7" spans="1:15" ht="15" customHeight="1" x14ac:dyDescent="0.2">
      <c r="A7" s="273"/>
      <c r="B7" s="294">
        <v>3</v>
      </c>
      <c r="C7" s="293" t="s">
        <v>89</v>
      </c>
      <c r="D7" s="292" t="s">
        <v>10</v>
      </c>
      <c r="F7" s="294">
        <v>3</v>
      </c>
      <c r="G7" s="293" t="s">
        <v>183</v>
      </c>
      <c r="H7" s="292" t="s">
        <v>10</v>
      </c>
    </row>
    <row r="8" spans="1:15" ht="15" customHeight="1" x14ac:dyDescent="0.2">
      <c r="A8" s="273"/>
      <c r="B8" s="294">
        <v>4</v>
      </c>
      <c r="C8" s="293" t="s">
        <v>61</v>
      </c>
      <c r="D8" s="292" t="s">
        <v>33</v>
      </c>
      <c r="F8" s="294">
        <v>4</v>
      </c>
      <c r="G8" s="293" t="s">
        <v>196</v>
      </c>
      <c r="H8" s="292" t="s">
        <v>94</v>
      </c>
    </row>
    <row r="9" spans="1:15" ht="15" customHeight="1" x14ac:dyDescent="0.2">
      <c r="A9" s="273"/>
      <c r="B9" s="294">
        <v>5</v>
      </c>
      <c r="C9" s="293" t="s">
        <v>161</v>
      </c>
      <c r="D9" s="292" t="s">
        <v>33</v>
      </c>
      <c r="F9" s="294">
        <v>5</v>
      </c>
      <c r="G9" s="293" t="s">
        <v>63</v>
      </c>
      <c r="H9" s="292" t="s">
        <v>94</v>
      </c>
    </row>
    <row r="10" spans="1:15" ht="15" customHeight="1" x14ac:dyDescent="0.2">
      <c r="A10" s="273"/>
      <c r="B10" s="294">
        <v>6</v>
      </c>
      <c r="C10" s="293" t="s">
        <v>60</v>
      </c>
      <c r="D10" s="292" t="s">
        <v>33</v>
      </c>
      <c r="F10" s="294">
        <v>6</v>
      </c>
      <c r="G10" s="293" t="s">
        <v>175</v>
      </c>
      <c r="H10" s="292" t="s">
        <v>38</v>
      </c>
    </row>
    <row r="11" spans="1:15" ht="15" customHeight="1" x14ac:dyDescent="0.2">
      <c r="A11" s="273"/>
      <c r="B11" s="294">
        <v>7</v>
      </c>
      <c r="C11" s="293" t="s">
        <v>93</v>
      </c>
      <c r="D11" s="292" t="s">
        <v>94</v>
      </c>
      <c r="F11" s="294">
        <v>7</v>
      </c>
      <c r="G11" s="293" t="s">
        <v>50</v>
      </c>
      <c r="H11" s="292" t="s">
        <v>33</v>
      </c>
    </row>
    <row r="12" spans="1:15" ht="15" customHeight="1" x14ac:dyDescent="0.2">
      <c r="A12" s="273"/>
      <c r="B12" s="294">
        <v>8</v>
      </c>
      <c r="C12" s="293" t="s">
        <v>266</v>
      </c>
      <c r="D12" s="292" t="s">
        <v>21</v>
      </c>
      <c r="F12" s="294">
        <v>8</v>
      </c>
      <c r="G12" s="293" t="s">
        <v>174</v>
      </c>
      <c r="H12" s="292" t="s">
        <v>6</v>
      </c>
    </row>
    <row r="13" spans="1:15" ht="15" customHeight="1" x14ac:dyDescent="0.2">
      <c r="B13" s="283" t="s">
        <v>265</v>
      </c>
      <c r="C13" s="290" t="s">
        <v>92</v>
      </c>
      <c r="D13" s="291" t="s">
        <v>21</v>
      </c>
      <c r="F13" s="283" t="s">
        <v>265</v>
      </c>
      <c r="G13" s="290" t="s">
        <v>92</v>
      </c>
      <c r="H13" s="289" t="s">
        <v>94</v>
      </c>
    </row>
    <row r="14" spans="1:15" ht="15" customHeight="1" x14ac:dyDescent="0.2">
      <c r="B14" s="279"/>
      <c r="C14" s="288" t="s">
        <v>159</v>
      </c>
      <c r="D14" s="277" t="s">
        <v>23</v>
      </c>
      <c r="F14" s="279"/>
      <c r="G14" s="288" t="s">
        <v>192</v>
      </c>
      <c r="H14" s="287" t="s">
        <v>21</v>
      </c>
    </row>
    <row r="15" spans="1:15" ht="15" customHeight="1" x14ac:dyDescent="0.2">
      <c r="B15" s="279"/>
      <c r="C15" s="288" t="s">
        <v>8</v>
      </c>
      <c r="D15" s="277" t="s">
        <v>6</v>
      </c>
      <c r="F15" s="279"/>
      <c r="G15" s="288" t="s">
        <v>176</v>
      </c>
      <c r="H15" s="287" t="s">
        <v>21</v>
      </c>
    </row>
    <row r="16" spans="1:15" ht="15" customHeight="1" x14ac:dyDescent="0.2">
      <c r="B16" s="279"/>
      <c r="C16" s="288" t="s">
        <v>11</v>
      </c>
      <c r="D16" s="277" t="s">
        <v>6</v>
      </c>
      <c r="F16" s="279"/>
      <c r="G16" s="288" t="s">
        <v>187</v>
      </c>
      <c r="H16" s="287" t="s">
        <v>6</v>
      </c>
    </row>
    <row r="17" spans="1:8" ht="15" customHeight="1" x14ac:dyDescent="0.2">
      <c r="B17" s="279"/>
      <c r="C17" s="288" t="s">
        <v>97</v>
      </c>
      <c r="D17" s="277" t="s">
        <v>94</v>
      </c>
      <c r="F17" s="279"/>
      <c r="G17" s="288" t="s">
        <v>189</v>
      </c>
      <c r="H17" s="287" t="s">
        <v>188</v>
      </c>
    </row>
    <row r="18" spans="1:8" ht="15" customHeight="1" x14ac:dyDescent="0.2">
      <c r="B18" s="279"/>
      <c r="C18" s="288" t="s">
        <v>57</v>
      </c>
      <c r="D18" s="277" t="s">
        <v>29</v>
      </c>
      <c r="F18" s="279"/>
      <c r="G18" s="288" t="s">
        <v>30</v>
      </c>
      <c r="H18" s="287" t="s">
        <v>10</v>
      </c>
    </row>
    <row r="19" spans="1:8" ht="15" customHeight="1" x14ac:dyDescent="0.2">
      <c r="A19" s="273"/>
      <c r="B19" s="279"/>
      <c r="C19" s="288" t="s">
        <v>158</v>
      </c>
      <c r="D19" s="277" t="s">
        <v>10</v>
      </c>
      <c r="F19" s="279"/>
      <c r="G19" s="288" t="s">
        <v>187</v>
      </c>
      <c r="H19" s="287" t="s">
        <v>188</v>
      </c>
    </row>
    <row r="20" spans="1:8" ht="15" customHeight="1" thickBot="1" x14ac:dyDescent="0.25">
      <c r="B20" s="279"/>
      <c r="C20" s="285" t="s">
        <v>58</v>
      </c>
      <c r="D20" s="286" t="s">
        <v>33</v>
      </c>
      <c r="F20" s="279"/>
      <c r="G20" s="285" t="s">
        <v>165</v>
      </c>
      <c r="H20" s="284" t="s">
        <v>33</v>
      </c>
    </row>
    <row r="21" spans="1:8" ht="15" customHeight="1" x14ac:dyDescent="0.2">
      <c r="B21" s="283" t="s">
        <v>264</v>
      </c>
      <c r="C21" s="282" t="s">
        <v>12</v>
      </c>
      <c r="D21" s="281" t="s">
        <v>23</v>
      </c>
      <c r="F21" s="280"/>
      <c r="G21" s="280"/>
      <c r="H21" s="280"/>
    </row>
    <row r="22" spans="1:8" ht="15" customHeight="1" x14ac:dyDescent="0.2">
      <c r="B22" s="279"/>
      <c r="C22" s="278" t="s">
        <v>124</v>
      </c>
      <c r="D22" s="277" t="s">
        <v>21</v>
      </c>
      <c r="F22" s="273"/>
      <c r="G22" s="273"/>
      <c r="H22" s="273"/>
    </row>
    <row r="23" spans="1:8" ht="15" customHeight="1" x14ac:dyDescent="0.2">
      <c r="A23" s="273"/>
      <c r="B23" s="279"/>
      <c r="C23" s="278" t="s">
        <v>59</v>
      </c>
      <c r="D23" s="277" t="s">
        <v>33</v>
      </c>
      <c r="F23" s="273"/>
      <c r="G23" s="273"/>
      <c r="H23" s="273"/>
    </row>
    <row r="24" spans="1:8" ht="15" customHeight="1" x14ac:dyDescent="0.2">
      <c r="A24" s="273"/>
      <c r="B24" s="279"/>
      <c r="C24" s="278" t="s">
        <v>91</v>
      </c>
      <c r="D24" s="277" t="s">
        <v>21</v>
      </c>
      <c r="F24" s="273"/>
      <c r="G24" s="273"/>
      <c r="H24" s="273"/>
    </row>
    <row r="25" spans="1:8" ht="15" customHeight="1" x14ac:dyDescent="0.2">
      <c r="A25" s="273"/>
      <c r="B25" s="279"/>
      <c r="C25" s="278" t="s">
        <v>135</v>
      </c>
      <c r="D25" s="277" t="s">
        <v>10</v>
      </c>
      <c r="F25" s="273"/>
      <c r="G25" s="273"/>
      <c r="H25" s="273"/>
    </row>
    <row r="26" spans="1:8" ht="15" customHeight="1" x14ac:dyDescent="0.2">
      <c r="A26" s="273"/>
      <c r="B26" s="279"/>
      <c r="C26" s="278" t="s">
        <v>90</v>
      </c>
      <c r="D26" s="277" t="s">
        <v>6</v>
      </c>
      <c r="F26" s="273"/>
      <c r="G26" s="273"/>
      <c r="H26" s="273"/>
    </row>
    <row r="27" spans="1:8" ht="15" customHeight="1" x14ac:dyDescent="0.2">
      <c r="A27" s="273"/>
      <c r="B27" s="279"/>
      <c r="C27" s="278" t="s">
        <v>111</v>
      </c>
      <c r="D27" s="277" t="s">
        <v>6</v>
      </c>
      <c r="F27" s="273"/>
      <c r="G27" s="273"/>
      <c r="H27" s="273"/>
    </row>
    <row r="28" spans="1:8" ht="15" customHeight="1" x14ac:dyDescent="0.2">
      <c r="A28" s="273"/>
      <c r="B28" s="279"/>
      <c r="C28" s="278" t="s">
        <v>125</v>
      </c>
      <c r="D28" s="277" t="s">
        <v>94</v>
      </c>
      <c r="F28" s="273"/>
      <c r="G28" s="273"/>
      <c r="H28" s="273"/>
    </row>
    <row r="29" spans="1:8" ht="15" customHeight="1" x14ac:dyDescent="0.2">
      <c r="A29" s="273"/>
      <c r="B29" s="279"/>
      <c r="C29" s="278" t="s">
        <v>70</v>
      </c>
      <c r="D29" s="277" t="s">
        <v>25</v>
      </c>
      <c r="F29" s="273"/>
      <c r="G29" s="273"/>
      <c r="H29" s="273"/>
    </row>
    <row r="30" spans="1:8" ht="15" customHeight="1" x14ac:dyDescent="0.2">
      <c r="A30" s="273"/>
      <c r="B30" s="279"/>
      <c r="C30" s="278" t="s">
        <v>128</v>
      </c>
      <c r="D30" s="277" t="s">
        <v>38</v>
      </c>
      <c r="F30" s="273"/>
      <c r="G30" s="273"/>
      <c r="H30" s="273"/>
    </row>
    <row r="31" spans="1:8" ht="15" customHeight="1" x14ac:dyDescent="0.2">
      <c r="A31" s="273"/>
      <c r="B31" s="279"/>
      <c r="C31" s="278" t="s">
        <v>39</v>
      </c>
      <c r="D31" s="277" t="s">
        <v>23</v>
      </c>
      <c r="F31" s="273"/>
      <c r="G31" s="273"/>
      <c r="H31" s="273"/>
    </row>
    <row r="32" spans="1:8" ht="15" customHeight="1" x14ac:dyDescent="0.2">
      <c r="A32" s="273"/>
      <c r="B32" s="279"/>
      <c r="C32" s="278" t="s">
        <v>58</v>
      </c>
      <c r="D32" s="277" t="s">
        <v>25</v>
      </c>
      <c r="F32" s="273"/>
      <c r="G32" s="273"/>
      <c r="H32" s="273"/>
    </row>
    <row r="33" spans="1:8" ht="15" customHeight="1" x14ac:dyDescent="0.2">
      <c r="A33" s="273"/>
      <c r="B33" s="279"/>
      <c r="C33" s="278" t="s">
        <v>126</v>
      </c>
      <c r="D33" s="277" t="s">
        <v>6</v>
      </c>
      <c r="F33" s="273"/>
      <c r="G33" s="273"/>
      <c r="H33" s="273"/>
    </row>
    <row r="34" spans="1:8" ht="15" customHeight="1" x14ac:dyDescent="0.2">
      <c r="A34" s="273"/>
      <c r="B34" s="279"/>
      <c r="C34" s="278" t="s">
        <v>35</v>
      </c>
      <c r="D34" s="277" t="s">
        <v>21</v>
      </c>
      <c r="F34" s="273"/>
      <c r="G34" s="273"/>
      <c r="H34" s="273"/>
    </row>
    <row r="35" spans="1:8" ht="15" customHeight="1" x14ac:dyDescent="0.2">
      <c r="A35" s="273"/>
      <c r="B35" s="279"/>
      <c r="C35" s="278" t="s">
        <v>127</v>
      </c>
      <c r="D35" s="277" t="s">
        <v>21</v>
      </c>
      <c r="F35" s="273"/>
      <c r="G35" s="273"/>
      <c r="H35" s="273"/>
    </row>
    <row r="36" spans="1:8" ht="15" customHeight="1" thickBot="1" x14ac:dyDescent="0.25">
      <c r="A36" s="273"/>
      <c r="B36" s="276"/>
      <c r="C36" s="275" t="s">
        <v>149</v>
      </c>
      <c r="D36" s="274" t="s">
        <v>19</v>
      </c>
      <c r="F36" s="273"/>
      <c r="G36" s="273"/>
      <c r="H36" s="273"/>
    </row>
  </sheetData>
  <mergeCells count="6">
    <mergeCell ref="F13:F20"/>
    <mergeCell ref="B13:B20"/>
    <mergeCell ref="B21:B36"/>
    <mergeCell ref="A1:J1"/>
    <mergeCell ref="B3:D3"/>
    <mergeCell ref="F3:H3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男子Ｓ</vt:lpstr>
      <vt:lpstr>女子Ｓ</vt:lpstr>
      <vt:lpstr>男女リーグ</vt:lpstr>
      <vt:lpstr>順位</vt:lpstr>
      <vt:lpstr>女子Ｓ!Print_Area</vt:lpstr>
      <vt:lpstr>男子Ｓ!Print_Area</vt:lpstr>
      <vt:lpstr>男女リーグ!Print_Area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2019-08-01T06:57:01Z</cp:lastPrinted>
  <dcterms:created xsi:type="dcterms:W3CDTF">2019-07-29T12:06:21Z</dcterms:created>
  <dcterms:modified xsi:type="dcterms:W3CDTF">2026-01-31T07:13:55Z</dcterms:modified>
</cp:coreProperties>
</file>