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8_{3121B245-90F3-4C27-A291-AFE66D477147}" xr6:coauthVersionLast="47" xr6:coauthVersionMax="47" xr10:uidLastSave="{00000000-0000-0000-0000-000000000000}"/>
  <bookViews>
    <workbookView xWindow="-108" yWindow="-108" windowWidth="23256" windowHeight="12456" xr2:uid="{4EE7419C-0C03-4578-B555-5E0B1FB87C9D}"/>
  </bookViews>
  <sheets>
    <sheet name="男子S" sheetId="3" r:id="rId1"/>
    <sheet name="女子S" sheetId="1" r:id="rId2"/>
    <sheet name="男子L" sheetId="4" r:id="rId3"/>
    <sheet name="女子L" sheetId="5" r:id="rId4"/>
    <sheet name="Rank" sheetId="6" r:id="rId5"/>
  </sheets>
  <externalReferences>
    <externalReference r:id="rId6"/>
  </externalReferences>
  <definedNames>
    <definedName name="_xlnm.Print_Area" localSheetId="3">女子L!$A$1:$Z$53</definedName>
    <definedName name="_xlnm.Print_Area" localSheetId="1">女子S!$A$1:$BV$61</definedName>
    <definedName name="_xlnm.Print_Area" localSheetId="0">男子S!$A$1:$BV$121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8" i="5" l="1"/>
  <c r="Z43" i="5"/>
  <c r="Z38" i="5"/>
  <c r="Z33" i="5"/>
  <c r="Z48" i="4"/>
  <c r="Z43" i="4"/>
  <c r="Z38" i="4"/>
  <c r="Z33" i="4"/>
  <c r="B46" i="5" l="1"/>
  <c r="B43" i="5"/>
  <c r="B20" i="5"/>
  <c r="B17" i="5"/>
  <c r="M6" i="5" s="1"/>
  <c r="B41" i="5"/>
  <c r="B38" i="5"/>
  <c r="B15" i="5"/>
  <c r="B12" i="5"/>
  <c r="B51" i="5"/>
  <c r="B48" i="5"/>
  <c r="R32" i="5" s="1"/>
  <c r="B25" i="5"/>
  <c r="B22" i="5"/>
  <c r="B36" i="5"/>
  <c r="B33" i="5"/>
  <c r="B10" i="5"/>
  <c r="B7" i="5"/>
  <c r="P52" i="5"/>
  <c r="N52" i="5"/>
  <c r="K52" i="5"/>
  <c r="I52" i="5"/>
  <c r="F52" i="5"/>
  <c r="D52" i="5"/>
  <c r="P51" i="5"/>
  <c r="N51" i="5"/>
  <c r="K51" i="5"/>
  <c r="I51" i="5"/>
  <c r="F51" i="5"/>
  <c r="D51" i="5"/>
  <c r="P50" i="5"/>
  <c r="N50" i="5"/>
  <c r="K50" i="5"/>
  <c r="I50" i="5"/>
  <c r="F50" i="5"/>
  <c r="D50" i="5"/>
  <c r="P49" i="5"/>
  <c r="N49" i="5"/>
  <c r="K49" i="5"/>
  <c r="I49" i="5"/>
  <c r="F49" i="5"/>
  <c r="D49" i="5"/>
  <c r="R48" i="5"/>
  <c r="P48" i="5"/>
  <c r="N48" i="5"/>
  <c r="K48" i="5"/>
  <c r="I48" i="5"/>
  <c r="F48" i="5"/>
  <c r="D48" i="5"/>
  <c r="K47" i="5"/>
  <c r="I47" i="5"/>
  <c r="F47" i="5"/>
  <c r="D47" i="5"/>
  <c r="K46" i="5"/>
  <c r="I46" i="5"/>
  <c r="F46" i="5"/>
  <c r="D46" i="5"/>
  <c r="K45" i="5"/>
  <c r="I45" i="5"/>
  <c r="F45" i="5"/>
  <c r="D45" i="5"/>
  <c r="V44" i="5"/>
  <c r="R44" i="5"/>
  <c r="R43" i="5" s="1"/>
  <c r="M48" i="5" s="1"/>
  <c r="K44" i="5"/>
  <c r="I44" i="5"/>
  <c r="F44" i="5"/>
  <c r="D44" i="5"/>
  <c r="M43" i="5"/>
  <c r="K43" i="5"/>
  <c r="I43" i="5"/>
  <c r="F43" i="5"/>
  <c r="D43" i="5"/>
  <c r="F42" i="5"/>
  <c r="D42" i="5"/>
  <c r="F41" i="5"/>
  <c r="D41" i="5"/>
  <c r="F40" i="5"/>
  <c r="D40" i="5"/>
  <c r="R39" i="5"/>
  <c r="V39" i="5" s="1"/>
  <c r="M39" i="5"/>
  <c r="F39" i="5"/>
  <c r="D39" i="5"/>
  <c r="H38" i="5"/>
  <c r="F38" i="5"/>
  <c r="D38" i="5"/>
  <c r="R34" i="5"/>
  <c r="V34" i="5" s="1"/>
  <c r="Q34" i="5"/>
  <c r="M34" i="5"/>
  <c r="C44" i="5" s="1"/>
  <c r="G44" i="5" s="1"/>
  <c r="H34" i="5"/>
  <c r="C39" i="5" s="1"/>
  <c r="G39" i="5" s="1"/>
  <c r="M33" i="5"/>
  <c r="C43" i="5" s="1"/>
  <c r="C33" i="5"/>
  <c r="P26" i="5"/>
  <c r="N26" i="5"/>
  <c r="K26" i="5"/>
  <c r="I26" i="5"/>
  <c r="F26" i="5"/>
  <c r="D26" i="5"/>
  <c r="P25" i="5"/>
  <c r="N25" i="5"/>
  <c r="K25" i="5"/>
  <c r="I25" i="5"/>
  <c r="F25" i="5"/>
  <c r="D25" i="5"/>
  <c r="P24" i="5"/>
  <c r="N24" i="5"/>
  <c r="K24" i="5"/>
  <c r="I24" i="5"/>
  <c r="F24" i="5"/>
  <c r="D24" i="5"/>
  <c r="P23" i="5"/>
  <c r="N23" i="5"/>
  <c r="K23" i="5"/>
  <c r="I23" i="5"/>
  <c r="F23" i="5"/>
  <c r="D23" i="5"/>
  <c r="R22" i="5"/>
  <c r="P22" i="5"/>
  <c r="N22" i="5"/>
  <c r="K22" i="5"/>
  <c r="I22" i="5"/>
  <c r="F22" i="5"/>
  <c r="D22" i="5"/>
  <c r="K21" i="5"/>
  <c r="I21" i="5"/>
  <c r="F21" i="5"/>
  <c r="D21" i="5"/>
  <c r="K20" i="5"/>
  <c r="I20" i="5"/>
  <c r="F20" i="5"/>
  <c r="D20" i="5"/>
  <c r="K19" i="5"/>
  <c r="I19" i="5"/>
  <c r="F19" i="5"/>
  <c r="D19" i="5"/>
  <c r="R18" i="5"/>
  <c r="V18" i="5" s="1"/>
  <c r="K18" i="5"/>
  <c r="I18" i="5"/>
  <c r="F18" i="5"/>
  <c r="D18" i="5"/>
  <c r="M17" i="5"/>
  <c r="K17" i="5"/>
  <c r="I17" i="5"/>
  <c r="F17" i="5"/>
  <c r="D17" i="5"/>
  <c r="F16" i="5"/>
  <c r="D16" i="5"/>
  <c r="F15" i="5"/>
  <c r="D15" i="5"/>
  <c r="F14" i="5"/>
  <c r="D14" i="5"/>
  <c r="R13" i="5"/>
  <c r="M13" i="5"/>
  <c r="F13" i="5"/>
  <c r="D13" i="5"/>
  <c r="H12" i="5"/>
  <c r="F12" i="5"/>
  <c r="D12" i="5"/>
  <c r="R8" i="5"/>
  <c r="M8" i="5"/>
  <c r="H8" i="5"/>
  <c r="L8" i="5" s="1"/>
  <c r="C7" i="5"/>
  <c r="R6" i="5"/>
  <c r="P52" i="4"/>
  <c r="N52" i="4"/>
  <c r="K52" i="4"/>
  <c r="I52" i="4"/>
  <c r="F52" i="4"/>
  <c r="D52" i="4"/>
  <c r="P51" i="4"/>
  <c r="N51" i="4"/>
  <c r="K51" i="4"/>
  <c r="I51" i="4"/>
  <c r="F51" i="4"/>
  <c r="D51" i="4"/>
  <c r="P50" i="4"/>
  <c r="N50" i="4"/>
  <c r="K50" i="4"/>
  <c r="I50" i="4"/>
  <c r="F50" i="4"/>
  <c r="D50" i="4"/>
  <c r="P49" i="4"/>
  <c r="N49" i="4"/>
  <c r="K49" i="4"/>
  <c r="I49" i="4"/>
  <c r="F49" i="4"/>
  <c r="D49" i="4"/>
  <c r="R48" i="4"/>
  <c r="P48" i="4"/>
  <c r="N48" i="4"/>
  <c r="K48" i="4"/>
  <c r="I48" i="4"/>
  <c r="F48" i="4"/>
  <c r="D48" i="4"/>
  <c r="K47" i="4"/>
  <c r="I47" i="4"/>
  <c r="F47" i="4"/>
  <c r="D47" i="4"/>
  <c r="K46" i="4"/>
  <c r="I46" i="4"/>
  <c r="F46" i="4"/>
  <c r="D46" i="4"/>
  <c r="K45" i="4"/>
  <c r="I45" i="4"/>
  <c r="F45" i="4"/>
  <c r="D45" i="4"/>
  <c r="R44" i="4"/>
  <c r="V44" i="4" s="1"/>
  <c r="K44" i="4"/>
  <c r="I44" i="4"/>
  <c r="F44" i="4"/>
  <c r="D44" i="4"/>
  <c r="M43" i="4"/>
  <c r="K43" i="4"/>
  <c r="I43" i="4"/>
  <c r="F43" i="4"/>
  <c r="D43" i="4"/>
  <c r="F42" i="4"/>
  <c r="D42" i="4"/>
  <c r="F41" i="4"/>
  <c r="D41" i="4"/>
  <c r="F40" i="4"/>
  <c r="D40" i="4"/>
  <c r="R39" i="4"/>
  <c r="V39" i="4" s="1"/>
  <c r="R38" i="4" s="1"/>
  <c r="H48" i="4" s="1"/>
  <c r="M39" i="4"/>
  <c r="F39" i="4"/>
  <c r="D39" i="4"/>
  <c r="H38" i="4"/>
  <c r="F38" i="4"/>
  <c r="D38" i="4"/>
  <c r="R34" i="4"/>
  <c r="M34" i="4"/>
  <c r="H34" i="4"/>
  <c r="C33" i="4"/>
  <c r="B51" i="4"/>
  <c r="B48" i="4"/>
  <c r="R32" i="4" s="1"/>
  <c r="B46" i="4"/>
  <c r="B43" i="4"/>
  <c r="M32" i="4" s="1"/>
  <c r="B41" i="4"/>
  <c r="B38" i="4"/>
  <c r="B36" i="4"/>
  <c r="B33" i="4"/>
  <c r="B25" i="4"/>
  <c r="B22" i="4"/>
  <c r="R6" i="4" s="1"/>
  <c r="B20" i="4"/>
  <c r="B17" i="4"/>
  <c r="M6" i="4" s="1"/>
  <c r="B15" i="4"/>
  <c r="B12" i="4"/>
  <c r="H6" i="4" s="1"/>
  <c r="B10" i="4"/>
  <c r="B7" i="4"/>
  <c r="C6" i="4" s="1"/>
  <c r="P26" i="4"/>
  <c r="N26" i="4"/>
  <c r="K26" i="4"/>
  <c r="I26" i="4"/>
  <c r="F26" i="4"/>
  <c r="D26" i="4"/>
  <c r="P25" i="4"/>
  <c r="N25" i="4"/>
  <c r="K25" i="4"/>
  <c r="I25" i="4"/>
  <c r="F25" i="4"/>
  <c r="D25" i="4"/>
  <c r="P24" i="4"/>
  <c r="N24" i="4"/>
  <c r="K24" i="4"/>
  <c r="I24" i="4"/>
  <c r="F24" i="4"/>
  <c r="D24" i="4"/>
  <c r="P23" i="4"/>
  <c r="N23" i="4"/>
  <c r="K23" i="4"/>
  <c r="I23" i="4"/>
  <c r="F23" i="4"/>
  <c r="D23" i="4"/>
  <c r="R22" i="4"/>
  <c r="P22" i="4"/>
  <c r="N22" i="4"/>
  <c r="K22" i="4"/>
  <c r="I22" i="4"/>
  <c r="F22" i="4"/>
  <c r="D22" i="4"/>
  <c r="K21" i="4"/>
  <c r="I21" i="4"/>
  <c r="F21" i="4"/>
  <c r="D21" i="4"/>
  <c r="K20" i="4"/>
  <c r="I20" i="4"/>
  <c r="F20" i="4"/>
  <c r="D20" i="4"/>
  <c r="K19" i="4"/>
  <c r="I19" i="4"/>
  <c r="F19" i="4"/>
  <c r="D19" i="4"/>
  <c r="R18" i="4"/>
  <c r="K18" i="4"/>
  <c r="I18" i="4"/>
  <c r="F18" i="4"/>
  <c r="D18" i="4"/>
  <c r="M17" i="4"/>
  <c r="K17" i="4"/>
  <c r="I17" i="4"/>
  <c r="F17" i="4"/>
  <c r="D17" i="4"/>
  <c r="F16" i="4"/>
  <c r="D16" i="4"/>
  <c r="F15" i="4"/>
  <c r="D15" i="4"/>
  <c r="F14" i="4"/>
  <c r="D14" i="4"/>
  <c r="R13" i="4"/>
  <c r="V13" i="4" s="1"/>
  <c r="H23" i="4" s="1"/>
  <c r="L23" i="4" s="1"/>
  <c r="M13" i="4"/>
  <c r="F13" i="4"/>
  <c r="D13" i="4"/>
  <c r="H12" i="4"/>
  <c r="F12" i="4"/>
  <c r="D12" i="4"/>
  <c r="R8" i="4"/>
  <c r="V8" i="4" s="1"/>
  <c r="M8" i="4"/>
  <c r="H8" i="4"/>
  <c r="C7" i="4"/>
  <c r="F61" i="1"/>
  <c r="F60" i="1"/>
  <c r="F59" i="1"/>
  <c r="F58" i="1"/>
  <c r="D61" i="1"/>
  <c r="Y57" i="1" s="1"/>
  <c r="D60" i="1"/>
  <c r="T57" i="1" s="1"/>
  <c r="D59" i="1"/>
  <c r="O57" i="1" s="1"/>
  <c r="D58" i="1"/>
  <c r="J57" i="1" s="1"/>
  <c r="J117" i="3"/>
  <c r="F121" i="3"/>
  <c r="F120" i="3"/>
  <c r="F119" i="3"/>
  <c r="F118" i="3"/>
  <c r="D121" i="3"/>
  <c r="Y117" i="3" s="1"/>
  <c r="D120" i="3"/>
  <c r="T117" i="3" s="1"/>
  <c r="D119" i="3"/>
  <c r="O117" i="3" s="1"/>
  <c r="D118" i="3"/>
  <c r="V13" i="5" l="1"/>
  <c r="R12" i="5" s="1"/>
  <c r="H22" i="5" s="1"/>
  <c r="R43" i="4"/>
  <c r="M48" i="4" s="1"/>
  <c r="M49" i="4"/>
  <c r="Q49" i="4" s="1"/>
  <c r="Q13" i="5"/>
  <c r="H18" i="5" s="1"/>
  <c r="H49" i="4"/>
  <c r="L49" i="4" s="1"/>
  <c r="Q39" i="5"/>
  <c r="M38" i="5" s="1"/>
  <c r="R17" i="5"/>
  <c r="M22" i="5" s="1"/>
  <c r="R7" i="4"/>
  <c r="C22" i="4" s="1"/>
  <c r="Q34" i="4"/>
  <c r="C44" i="4" s="1"/>
  <c r="G44" i="4" s="1"/>
  <c r="Q8" i="5"/>
  <c r="C18" i="5" s="1"/>
  <c r="G18" i="5" s="1"/>
  <c r="V8" i="5"/>
  <c r="C23" i="5" s="1"/>
  <c r="G23" i="5" s="1"/>
  <c r="R33" i="5"/>
  <c r="C48" i="5" s="1"/>
  <c r="C13" i="5"/>
  <c r="G13" i="5" s="1"/>
  <c r="R12" i="4"/>
  <c r="H22" i="4" s="1"/>
  <c r="H7" i="5"/>
  <c r="C12" i="5" s="1"/>
  <c r="M32" i="5"/>
  <c r="H32" i="5"/>
  <c r="W33" i="5"/>
  <c r="Y33" i="5" s="1"/>
  <c r="W48" i="5"/>
  <c r="Y48" i="5" s="1"/>
  <c r="C49" i="5"/>
  <c r="G49" i="5" s="1"/>
  <c r="H49" i="5"/>
  <c r="L49" i="5" s="1"/>
  <c r="M49" i="5"/>
  <c r="Q49" i="5" s="1"/>
  <c r="C32" i="5"/>
  <c r="H33" i="5"/>
  <c r="C38" i="5" s="1"/>
  <c r="X33" i="5"/>
  <c r="L34" i="5"/>
  <c r="R38" i="5"/>
  <c r="H48" i="5" s="1"/>
  <c r="X48" i="5"/>
  <c r="H6" i="5"/>
  <c r="M23" i="5"/>
  <c r="Q23" i="5" s="1"/>
  <c r="C6" i="5"/>
  <c r="L34" i="4"/>
  <c r="C39" i="4" s="1"/>
  <c r="G39" i="4" s="1"/>
  <c r="V34" i="4"/>
  <c r="R33" i="4" s="1"/>
  <c r="C48" i="4" s="1"/>
  <c r="Q39" i="4"/>
  <c r="H44" i="4" s="1"/>
  <c r="L44" i="4" s="1"/>
  <c r="V18" i="4"/>
  <c r="R17" i="4" s="1"/>
  <c r="M22" i="4" s="1"/>
  <c r="L8" i="4"/>
  <c r="C13" i="4" s="1"/>
  <c r="G13" i="4" s="1"/>
  <c r="C32" i="4"/>
  <c r="Q13" i="4"/>
  <c r="H18" i="4" s="1"/>
  <c r="L18" i="4" s="1"/>
  <c r="C23" i="4"/>
  <c r="G23" i="4" s="1"/>
  <c r="H32" i="4"/>
  <c r="Q8" i="4"/>
  <c r="M7" i="4" s="1"/>
  <c r="H7" i="4" l="1"/>
  <c r="C12" i="4" s="1"/>
  <c r="H23" i="5"/>
  <c r="L23" i="5" s="1"/>
  <c r="M7" i="5"/>
  <c r="C17" i="5" s="1"/>
  <c r="M23" i="4"/>
  <c r="Q23" i="4" s="1"/>
  <c r="H33" i="4"/>
  <c r="C38" i="4" s="1"/>
  <c r="R7" i="5"/>
  <c r="M12" i="5"/>
  <c r="H17" i="5" s="1"/>
  <c r="L18" i="5"/>
  <c r="W17" i="5"/>
  <c r="X17" i="5"/>
  <c r="M33" i="4"/>
  <c r="C43" i="4" s="1"/>
  <c r="H44" i="5"/>
  <c r="L44" i="5" s="1"/>
  <c r="H43" i="5"/>
  <c r="W38" i="5"/>
  <c r="X38" i="5"/>
  <c r="W12" i="5"/>
  <c r="X12" i="5"/>
  <c r="M12" i="4"/>
  <c r="M38" i="4"/>
  <c r="H43" i="4" s="1"/>
  <c r="W43" i="4" s="1"/>
  <c r="X48" i="4"/>
  <c r="C49" i="4"/>
  <c r="G49" i="4" s="1"/>
  <c r="W48" i="4" s="1"/>
  <c r="X43" i="4"/>
  <c r="W22" i="4"/>
  <c r="C18" i="4"/>
  <c r="G18" i="4" s="1"/>
  <c r="W12" i="4"/>
  <c r="C17" i="4"/>
  <c r="X7" i="4"/>
  <c r="X22" i="4"/>
  <c r="W7" i="4" l="1"/>
  <c r="Y7" i="4" s="1"/>
  <c r="Y17" i="5"/>
  <c r="C22" i="5"/>
  <c r="W7" i="5"/>
  <c r="X7" i="5"/>
  <c r="Y12" i="5"/>
  <c r="Y38" i="5"/>
  <c r="W43" i="5"/>
  <c r="X43" i="5"/>
  <c r="H17" i="4"/>
  <c r="X12" i="4"/>
  <c r="Y12" i="4" s="1"/>
  <c r="Y43" i="4"/>
  <c r="Y48" i="4"/>
  <c r="Y22" i="4"/>
  <c r="W17" i="4"/>
  <c r="X17" i="4"/>
  <c r="W33" i="4"/>
  <c r="X33" i="4"/>
  <c r="Y7" i="5" l="1"/>
  <c r="W22" i="5"/>
  <c r="X22" i="5"/>
  <c r="Y43" i="5"/>
  <c r="Y17" i="4"/>
  <c r="Z12" i="4" s="1"/>
  <c r="Y33" i="4"/>
  <c r="W38" i="4"/>
  <c r="X38" i="4"/>
  <c r="Y22" i="5" l="1"/>
  <c r="Z7" i="4"/>
  <c r="Z17" i="4"/>
  <c r="Z22" i="4"/>
  <c r="Y38" i="4"/>
  <c r="Z22" i="5" l="1"/>
  <c r="Z7" i="5"/>
</calcChain>
</file>

<file path=xl/sharedStrings.xml><?xml version="1.0" encoding="utf-8"?>
<sst xmlns="http://schemas.openxmlformats.org/spreadsheetml/2006/main" count="1851" uniqueCount="392">
  <si>
    <t>令和5年度　全日本卓球選手権大会（ジュニア）県予選会</t>
    <phoneticPr fontId="3"/>
  </si>
  <si>
    <t>女子シングルス</t>
  </si>
  <si>
    <t>期日：令和5年9月16日(土)</t>
  </si>
  <si>
    <t>会場：高松市総合体育館</t>
  </si>
  <si>
    <t>三　谷</t>
  </si>
  <si>
    <t>(</t>
  </si>
  <si>
    <t>香川西</t>
  </si>
  <si>
    <t>)</t>
  </si>
  <si>
    <t>近　藤</t>
  </si>
  <si>
    <t>尽　誠</t>
  </si>
  <si>
    <t>横　手</t>
  </si>
  <si>
    <t>高松商</t>
  </si>
  <si>
    <t>阿　部</t>
  </si>
  <si>
    <t>田　中</t>
  </si>
  <si>
    <t>観総合</t>
  </si>
  <si>
    <t>菊　地</t>
  </si>
  <si>
    <t>高桜井</t>
  </si>
  <si>
    <t>三　好</t>
  </si>
  <si>
    <t>三本松</t>
  </si>
  <si>
    <t>仲　西</t>
  </si>
  <si>
    <t>高松一</t>
  </si>
  <si>
    <t>　森</t>
  </si>
  <si>
    <t>上　川</t>
  </si>
  <si>
    <t>小中央</t>
  </si>
  <si>
    <t>　梶</t>
  </si>
  <si>
    <t>香中央</t>
  </si>
  <si>
    <t>川　東</t>
  </si>
  <si>
    <t>高松西</t>
  </si>
  <si>
    <t>小　林</t>
  </si>
  <si>
    <t>増　田</t>
  </si>
  <si>
    <t>高中央</t>
  </si>
  <si>
    <t>中　茂</t>
  </si>
  <si>
    <t>丸　亀</t>
  </si>
  <si>
    <t>豊　嶋</t>
  </si>
  <si>
    <t>山　田</t>
  </si>
  <si>
    <t>高工芸</t>
  </si>
  <si>
    <t>大　西</t>
  </si>
  <si>
    <t>玉藻中</t>
  </si>
  <si>
    <t>小　島</t>
  </si>
  <si>
    <t>鹿　庭</t>
  </si>
  <si>
    <t>高　松</t>
  </si>
  <si>
    <r>
      <t>吉　田</t>
    </r>
    <r>
      <rPr>
        <sz val="9"/>
        <rFont val="HG丸ｺﾞｼｯｸM-PRO"/>
        <family val="3"/>
        <charset val="128"/>
      </rPr>
      <t>久</t>
    </r>
  </si>
  <si>
    <t>堀　口</t>
  </si>
  <si>
    <t>　東</t>
  </si>
  <si>
    <t>谷　定</t>
  </si>
  <si>
    <r>
      <t>川　上</t>
    </r>
    <r>
      <rPr>
        <sz val="9"/>
        <rFont val="HG丸ｺﾞｼｯｸM-PRO"/>
        <family val="3"/>
        <charset val="128"/>
      </rPr>
      <t>優</t>
    </r>
  </si>
  <si>
    <t>観　一</t>
  </si>
  <si>
    <r>
      <t>川　上</t>
    </r>
    <r>
      <rPr>
        <sz val="9"/>
        <rFont val="HG丸ｺﾞｼｯｸM-PRO"/>
        <family val="3"/>
        <charset val="128"/>
      </rPr>
      <t>紗</t>
    </r>
  </si>
  <si>
    <t>渡　邊</t>
  </si>
  <si>
    <t>長尾中</t>
  </si>
  <si>
    <t>越　智</t>
  </si>
  <si>
    <t>宮　﨑</t>
  </si>
  <si>
    <t>斉　藤</t>
  </si>
  <si>
    <t>高松東</t>
  </si>
  <si>
    <t>玉　木</t>
  </si>
  <si>
    <t>野　口</t>
  </si>
  <si>
    <t>中　條</t>
  </si>
  <si>
    <t>田　村</t>
  </si>
  <si>
    <r>
      <t>吉　田</t>
    </r>
    <r>
      <rPr>
        <sz val="9"/>
        <rFont val="HG丸ｺﾞｼｯｸM-PRO"/>
        <family val="3"/>
        <charset val="128"/>
      </rPr>
      <t>光</t>
    </r>
  </si>
  <si>
    <t>佐々木</t>
  </si>
  <si>
    <t>木　村</t>
  </si>
  <si>
    <t>三　橋</t>
  </si>
  <si>
    <t>中　村</t>
  </si>
  <si>
    <t>小　野</t>
  </si>
  <si>
    <t>葛　西</t>
  </si>
  <si>
    <t>桑　島</t>
  </si>
  <si>
    <t>丸城西</t>
  </si>
  <si>
    <r>
      <t>佐々木</t>
    </r>
    <r>
      <rPr>
        <sz val="9"/>
        <rFont val="HG丸ｺﾞｼｯｸM-PRO"/>
        <family val="3"/>
        <charset val="128"/>
      </rPr>
      <t>梨</t>
    </r>
  </si>
  <si>
    <t>矢　野</t>
  </si>
  <si>
    <t>柴　坂</t>
  </si>
  <si>
    <t>坂　出</t>
  </si>
  <si>
    <t>二　宮</t>
  </si>
  <si>
    <t>勝賀中</t>
  </si>
  <si>
    <r>
      <t>寺　田</t>
    </r>
    <r>
      <rPr>
        <sz val="9"/>
        <rFont val="HG丸ｺﾞｼｯｸM-PRO"/>
        <family val="3"/>
        <charset val="128"/>
      </rPr>
      <t>凛</t>
    </r>
  </si>
  <si>
    <t>イトウTTC</t>
  </si>
  <si>
    <r>
      <t>宮　﨑</t>
    </r>
    <r>
      <rPr>
        <sz val="9"/>
        <rFont val="HG丸ｺﾞｼｯｸM-PRO"/>
        <family val="3"/>
        <charset val="128"/>
      </rPr>
      <t>結</t>
    </r>
  </si>
  <si>
    <r>
      <t>寺　田</t>
    </r>
    <r>
      <rPr>
        <sz val="9"/>
        <rFont val="HG丸ｺﾞｼｯｸM-PRO"/>
        <family val="3"/>
        <charset val="128"/>
      </rPr>
      <t>蘭</t>
    </r>
  </si>
  <si>
    <t>神　髙</t>
  </si>
  <si>
    <t>中　嶋</t>
  </si>
  <si>
    <t>ヴィスポ</t>
  </si>
  <si>
    <r>
      <t>佐々木</t>
    </r>
    <r>
      <rPr>
        <sz val="9"/>
        <rFont val="HG丸ｺﾞｼｯｸM-PRO"/>
        <family val="3"/>
        <charset val="128"/>
      </rPr>
      <t>ゆ</t>
    </r>
  </si>
  <si>
    <t>八　木</t>
  </si>
  <si>
    <t>石　田</t>
  </si>
  <si>
    <t>山　本</t>
  </si>
  <si>
    <t>平　間</t>
  </si>
  <si>
    <t>藤　井</t>
  </si>
  <si>
    <t>鍵　山</t>
  </si>
  <si>
    <t>斎　藤</t>
  </si>
  <si>
    <t>中　尾</t>
  </si>
  <si>
    <t>荒　山</t>
  </si>
  <si>
    <t>山　下</t>
  </si>
  <si>
    <t>宮　光</t>
  </si>
  <si>
    <t>藤　田</t>
  </si>
  <si>
    <t>　秦</t>
  </si>
  <si>
    <t>大　森</t>
  </si>
  <si>
    <t>高　尾</t>
  </si>
  <si>
    <t>久　保</t>
  </si>
  <si>
    <t>石　井</t>
  </si>
  <si>
    <t>三　木</t>
  </si>
  <si>
    <t>森　本</t>
  </si>
  <si>
    <t>川　崎</t>
  </si>
  <si>
    <t>納　田</t>
  </si>
  <si>
    <t>能　祖</t>
  </si>
  <si>
    <t>島　田</t>
  </si>
  <si>
    <t>高瀬中</t>
  </si>
  <si>
    <t>小　田</t>
  </si>
  <si>
    <t>池　田</t>
  </si>
  <si>
    <t>藤　村</t>
  </si>
  <si>
    <t>金　藤</t>
  </si>
  <si>
    <t>宮　崎</t>
  </si>
  <si>
    <t>山　﨑</t>
  </si>
  <si>
    <t>横　井</t>
  </si>
  <si>
    <t>梶　川</t>
  </si>
  <si>
    <t>徳　田</t>
  </si>
  <si>
    <t>小　泉</t>
  </si>
  <si>
    <t>大　山</t>
  </si>
  <si>
    <t>北　岡</t>
  </si>
  <si>
    <t>吉　岡</t>
  </si>
  <si>
    <t>永　山</t>
  </si>
  <si>
    <t>津　村</t>
  </si>
  <si>
    <t>小笠原</t>
  </si>
  <si>
    <t>豊　田</t>
  </si>
  <si>
    <t>岩　﨑</t>
  </si>
  <si>
    <t>櫻　井</t>
  </si>
  <si>
    <t>男子シングルス</t>
  </si>
  <si>
    <r>
      <t>大　江</t>
    </r>
    <r>
      <rPr>
        <sz val="9"/>
        <rFont val="HG丸ｺﾞｼｯｸM-PRO"/>
        <family val="3"/>
        <charset val="128"/>
      </rPr>
      <t>正</t>
    </r>
  </si>
  <si>
    <r>
      <t>中　嶋</t>
    </r>
    <r>
      <rPr>
        <sz val="9"/>
        <rFont val="HG丸ｺﾞｼｯｸM-PRO"/>
        <family val="3"/>
        <charset val="128"/>
      </rPr>
      <t>大</t>
    </r>
  </si>
  <si>
    <t>大　江</t>
  </si>
  <si>
    <t>五　峯</t>
  </si>
  <si>
    <t>松　永</t>
  </si>
  <si>
    <t>松　下</t>
  </si>
  <si>
    <t>　岡</t>
  </si>
  <si>
    <t>吉　村</t>
  </si>
  <si>
    <t>善　一</t>
  </si>
  <si>
    <t>漆　原</t>
  </si>
  <si>
    <t>小　西</t>
  </si>
  <si>
    <t>吉　川</t>
  </si>
  <si>
    <t>高松南</t>
  </si>
  <si>
    <t>柏　原</t>
  </si>
  <si>
    <t>松　﨑</t>
  </si>
  <si>
    <t>原　岡</t>
  </si>
  <si>
    <t>吉　原</t>
  </si>
  <si>
    <t>出　水</t>
  </si>
  <si>
    <t>多　田</t>
  </si>
  <si>
    <t>福　家</t>
  </si>
  <si>
    <t>有　賀</t>
  </si>
  <si>
    <t>岡　本</t>
  </si>
  <si>
    <t>中　川</t>
  </si>
  <si>
    <t>荒　木</t>
  </si>
  <si>
    <t>高専詫</t>
  </si>
  <si>
    <t>岩　本</t>
  </si>
  <si>
    <t>安　藤</t>
  </si>
  <si>
    <t>笠　田</t>
  </si>
  <si>
    <t>冨　田</t>
  </si>
  <si>
    <t>多度津</t>
  </si>
  <si>
    <t>岡　田</t>
  </si>
  <si>
    <t>柴　田</t>
  </si>
  <si>
    <t>川　村</t>
  </si>
  <si>
    <t>橋　本</t>
  </si>
  <si>
    <t>山　口</t>
  </si>
  <si>
    <t>小　釣</t>
  </si>
  <si>
    <t>片　居</t>
  </si>
  <si>
    <t>髙　橋</t>
  </si>
  <si>
    <t>内　海</t>
  </si>
  <si>
    <t>松　本</t>
  </si>
  <si>
    <t>出　渕</t>
  </si>
  <si>
    <t>宮　家</t>
  </si>
  <si>
    <t>下　村</t>
  </si>
  <si>
    <t>平　井</t>
  </si>
  <si>
    <t>川　野</t>
  </si>
  <si>
    <t>久　志</t>
  </si>
  <si>
    <t>東　原</t>
  </si>
  <si>
    <t>砂　野</t>
  </si>
  <si>
    <t>　原</t>
  </si>
  <si>
    <t>鬼　松</t>
  </si>
  <si>
    <t>合田口</t>
  </si>
  <si>
    <t>武　田</t>
  </si>
  <si>
    <t>中　田</t>
  </si>
  <si>
    <t>杢　村</t>
  </si>
  <si>
    <t>窪　田</t>
  </si>
  <si>
    <t>前　田</t>
  </si>
  <si>
    <t>渋　川</t>
  </si>
  <si>
    <t>田　井</t>
  </si>
  <si>
    <t>神　余</t>
  </si>
  <si>
    <t>井　上</t>
  </si>
  <si>
    <t>江　頭</t>
  </si>
  <si>
    <t>工　藤</t>
  </si>
  <si>
    <t>白　井</t>
  </si>
  <si>
    <t>三　浦</t>
  </si>
  <si>
    <t>川　竹</t>
  </si>
  <si>
    <t>川　越</t>
  </si>
  <si>
    <t>高　瀬</t>
  </si>
  <si>
    <t>川　西</t>
  </si>
  <si>
    <t>岡　林</t>
  </si>
  <si>
    <t>小　松</t>
  </si>
  <si>
    <t>横　川</t>
  </si>
  <si>
    <t>大　熊</t>
  </si>
  <si>
    <t>齊　藤</t>
  </si>
  <si>
    <t>相　原</t>
  </si>
  <si>
    <t>合　田</t>
  </si>
  <si>
    <t>寳　坂</t>
  </si>
  <si>
    <t>あいはら</t>
  </si>
  <si>
    <t>小　川</t>
  </si>
  <si>
    <r>
      <t>井　上</t>
    </r>
    <r>
      <rPr>
        <sz val="9"/>
        <rFont val="HG丸ｺﾞｼｯｸM-PRO"/>
        <family val="3"/>
        <charset val="128"/>
      </rPr>
      <t>流</t>
    </r>
  </si>
  <si>
    <t>古　川</t>
  </si>
  <si>
    <t>黒　島</t>
  </si>
  <si>
    <t>宮　本</t>
  </si>
  <si>
    <t>川　田</t>
  </si>
  <si>
    <t>藏　元</t>
  </si>
  <si>
    <t>高　橋</t>
  </si>
  <si>
    <t>石　川</t>
  </si>
  <si>
    <t>権　藤</t>
  </si>
  <si>
    <t>澤　田</t>
  </si>
  <si>
    <t>加　藤</t>
  </si>
  <si>
    <t>吉　峰</t>
  </si>
  <si>
    <t>杉　本</t>
  </si>
  <si>
    <t>　佃</t>
  </si>
  <si>
    <t>赤　野</t>
  </si>
  <si>
    <t>西　口</t>
  </si>
  <si>
    <t>森　田</t>
  </si>
  <si>
    <t>三　島</t>
  </si>
  <si>
    <t>近　森</t>
  </si>
  <si>
    <r>
      <t>鎌　倉</t>
    </r>
    <r>
      <rPr>
        <sz val="9"/>
        <rFont val="HG丸ｺﾞｼｯｸM-PRO"/>
        <family val="3"/>
        <charset val="128"/>
      </rPr>
      <t>春</t>
    </r>
  </si>
  <si>
    <t>和　泉</t>
  </si>
  <si>
    <t>藤　原</t>
  </si>
  <si>
    <t>ASC</t>
  </si>
  <si>
    <t>片　桐</t>
  </si>
  <si>
    <t>大　石</t>
  </si>
  <si>
    <t>JFジュニア</t>
  </si>
  <si>
    <t>大　谷</t>
  </si>
  <si>
    <t>大　塚</t>
  </si>
  <si>
    <t>岩　嶋</t>
  </si>
  <si>
    <t>新　名</t>
  </si>
  <si>
    <t>　韓</t>
  </si>
  <si>
    <t>亀　山</t>
  </si>
  <si>
    <r>
      <t>井　上</t>
    </r>
    <r>
      <rPr>
        <sz val="9"/>
        <rFont val="HG丸ｺﾞｼｯｸM-PRO"/>
        <family val="3"/>
        <charset val="128"/>
      </rPr>
      <t>晴</t>
    </r>
  </si>
  <si>
    <t>磯　﨑</t>
  </si>
  <si>
    <t>江　崎</t>
  </si>
  <si>
    <t>藤　繁</t>
  </si>
  <si>
    <t>光　井</t>
  </si>
  <si>
    <t>川　原</t>
  </si>
  <si>
    <t>濱　田</t>
  </si>
  <si>
    <t>安　間</t>
  </si>
  <si>
    <t>綾　田</t>
  </si>
  <si>
    <t>横　山</t>
  </si>
  <si>
    <t>齋　藤</t>
  </si>
  <si>
    <t>　泉</t>
  </si>
  <si>
    <t>栗　田</t>
  </si>
  <si>
    <r>
      <t>井　上</t>
    </r>
    <r>
      <rPr>
        <sz val="9"/>
        <rFont val="HG丸ｺﾞｼｯｸM-PRO"/>
        <family val="3"/>
        <charset val="128"/>
      </rPr>
      <t>仁</t>
    </r>
  </si>
  <si>
    <t>國　重</t>
  </si>
  <si>
    <t>生　西</t>
  </si>
  <si>
    <t>伊　丹</t>
  </si>
  <si>
    <t>二　川</t>
  </si>
  <si>
    <t>石　原</t>
  </si>
  <si>
    <t>今　田</t>
  </si>
  <si>
    <t>銭　谷</t>
  </si>
  <si>
    <t>高　木</t>
  </si>
  <si>
    <t>高　平</t>
  </si>
  <si>
    <t>福　田</t>
  </si>
  <si>
    <t>佐　竹</t>
  </si>
  <si>
    <t>庄　田</t>
  </si>
  <si>
    <t>谷　本</t>
  </si>
  <si>
    <t>立　岩</t>
  </si>
  <si>
    <t>生　﨑</t>
  </si>
  <si>
    <r>
      <t>樽　井</t>
    </r>
    <r>
      <rPr>
        <sz val="9"/>
        <rFont val="HG丸ｺﾞｼｯｸM-PRO"/>
        <family val="3"/>
        <charset val="128"/>
      </rPr>
      <t>陸</t>
    </r>
  </si>
  <si>
    <t>鉄　野</t>
  </si>
  <si>
    <r>
      <t>大　江</t>
    </r>
    <r>
      <rPr>
        <sz val="9"/>
        <rFont val="HG丸ｺﾞｼｯｸM-PRO"/>
        <family val="3"/>
        <charset val="128"/>
      </rPr>
      <t>博</t>
    </r>
  </si>
  <si>
    <t>岩　部</t>
  </si>
  <si>
    <t>江　﨑</t>
  </si>
  <si>
    <t>山　地</t>
  </si>
  <si>
    <t>德　永</t>
  </si>
  <si>
    <t>三　井</t>
  </si>
  <si>
    <t>黒　田</t>
  </si>
  <si>
    <t>吉　田</t>
  </si>
  <si>
    <t>元　谷</t>
  </si>
  <si>
    <t>大　瀧</t>
  </si>
  <si>
    <t>須　本</t>
  </si>
  <si>
    <t>浦　山</t>
  </si>
  <si>
    <t>桑　原</t>
  </si>
  <si>
    <t>日　浦</t>
  </si>
  <si>
    <t>伏　見</t>
  </si>
  <si>
    <t>森　岡</t>
  </si>
  <si>
    <t>榎　戸</t>
  </si>
  <si>
    <t>植　田</t>
  </si>
  <si>
    <t>三　﨑</t>
  </si>
  <si>
    <t>デニス</t>
  </si>
  <si>
    <t>森　北</t>
  </si>
  <si>
    <t>植　村</t>
  </si>
  <si>
    <t>さくらClub</t>
  </si>
  <si>
    <t>松　木</t>
  </si>
  <si>
    <t>中　場</t>
  </si>
  <si>
    <t>亀　井</t>
  </si>
  <si>
    <t>北　山</t>
  </si>
  <si>
    <t>赤　松</t>
  </si>
  <si>
    <t>野　田</t>
  </si>
  <si>
    <t>松　原</t>
  </si>
  <si>
    <t>竹　田</t>
  </si>
  <si>
    <t>本　多</t>
  </si>
  <si>
    <r>
      <t>鎌　倉</t>
    </r>
    <r>
      <rPr>
        <sz val="9"/>
        <rFont val="HG丸ｺﾞｼｯｸM-PRO"/>
        <family val="3"/>
        <charset val="128"/>
      </rPr>
      <t>一</t>
    </r>
  </si>
  <si>
    <t>眞　田</t>
  </si>
  <si>
    <t>伊　賀</t>
  </si>
  <si>
    <t>若　宮</t>
  </si>
  <si>
    <t>床　田</t>
  </si>
  <si>
    <t>　宋</t>
  </si>
  <si>
    <t>伊与田</t>
  </si>
  <si>
    <r>
      <t>中　嶋</t>
    </r>
    <r>
      <rPr>
        <sz val="9"/>
        <rFont val="HG丸ｺﾞｼｯｸM-PRO"/>
        <family val="3"/>
        <charset val="128"/>
      </rPr>
      <t>千</t>
    </r>
  </si>
  <si>
    <t>井　原</t>
  </si>
  <si>
    <t>裏　山</t>
  </si>
  <si>
    <t>樋　口</t>
  </si>
  <si>
    <r>
      <t>樽　井</t>
    </r>
    <r>
      <rPr>
        <sz val="9"/>
        <rFont val="HG丸ｺﾞｼｯｸM-PRO"/>
        <family val="3"/>
        <charset val="128"/>
      </rPr>
      <t>健</t>
    </r>
  </si>
  <si>
    <t>令和5年度　全日本卓球選手権大会（ジュニア）県予選会</t>
  </si>
  <si>
    <t>①</t>
    <phoneticPr fontId="3"/>
  </si>
  <si>
    <t>⑤</t>
    <phoneticPr fontId="3"/>
  </si>
  <si>
    <t>④</t>
    <phoneticPr fontId="3"/>
  </si>
  <si>
    <t>⑧</t>
    <phoneticPr fontId="3"/>
  </si>
  <si>
    <t>③</t>
    <phoneticPr fontId="3"/>
  </si>
  <si>
    <t>②</t>
    <phoneticPr fontId="3"/>
  </si>
  <si>
    <t>⑦</t>
    <phoneticPr fontId="3"/>
  </si>
  <si>
    <t>⑥</t>
    <phoneticPr fontId="3"/>
  </si>
  <si>
    <t>決勝リーグ</t>
    <rPh sb="0" eb="2">
      <t>ケッショウ</t>
    </rPh>
    <phoneticPr fontId="3"/>
  </si>
  <si>
    <t>得点</t>
    <rPh sb="0" eb="2">
      <t>トクテン</t>
    </rPh>
    <phoneticPr fontId="3"/>
  </si>
  <si>
    <t>順位</t>
    <rPh sb="0" eb="2">
      <t>ジュンイ</t>
    </rPh>
    <phoneticPr fontId="3"/>
  </si>
  <si>
    <t>試合順序</t>
    <rPh sb="0" eb="2">
      <t>シアイ</t>
    </rPh>
    <rPh sb="2" eb="4">
      <t>ジュンジョ</t>
    </rPh>
    <phoneticPr fontId="3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</si>
  <si>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3"/>
  </si>
  <si>
    <t>代表</t>
    <rPh sb="0" eb="2">
      <t>ダイヒョウ</t>
    </rPh>
    <phoneticPr fontId="3"/>
  </si>
  <si>
    <t>-</t>
    <phoneticPr fontId="3"/>
  </si>
  <si>
    <t>①×③、②×④</t>
    <phoneticPr fontId="3"/>
  </si>
  <si>
    <t>①×④、②×③</t>
    <phoneticPr fontId="3"/>
  </si>
  <si>
    <t>東京都：東京体育館</t>
    <rPh sb="0" eb="3">
      <t>トウキョウト</t>
    </rPh>
    <rPh sb="4" eb="9">
      <t>トウキョウタイイクカン</t>
    </rPh>
    <phoneticPr fontId="3"/>
  </si>
  <si>
    <t>①×②、③×④</t>
    <phoneticPr fontId="3"/>
  </si>
  <si>
    <t>令和6年1月22日～28日</t>
    <rPh sb="0" eb="2">
      <t>レイワ</t>
    </rPh>
    <phoneticPr fontId="3"/>
  </si>
  <si>
    <t>吉　井</t>
    <rPh sb="0" eb="1">
      <t>ヨシ</t>
    </rPh>
    <phoneticPr fontId="3"/>
  </si>
  <si>
    <t>高瀬ク</t>
    <phoneticPr fontId="3"/>
  </si>
  <si>
    <t>　峯</t>
    <phoneticPr fontId="3"/>
  </si>
  <si>
    <t>男子シングルス</t>
    <rPh sb="0" eb="2">
      <t>ダンシ</t>
    </rPh>
    <phoneticPr fontId="3"/>
  </si>
  <si>
    <t>勝</t>
    <rPh sb="0" eb="1">
      <t>カ</t>
    </rPh>
    <phoneticPr fontId="3"/>
  </si>
  <si>
    <t>負</t>
    <rPh sb="0" eb="1">
      <t>マ</t>
    </rPh>
    <phoneticPr fontId="3"/>
  </si>
  <si>
    <t>試合得点</t>
    <rPh sb="0" eb="4">
      <t>シアイトクテン</t>
    </rPh>
    <phoneticPr fontId="3"/>
  </si>
  <si>
    <t>－</t>
  </si>
  <si>
    <t/>
  </si>
  <si>
    <t>５～８位リーグ</t>
    <rPh sb="3" eb="4">
      <t>イ</t>
    </rPh>
    <phoneticPr fontId="3"/>
  </si>
  <si>
    <t>女子シングルス</t>
    <rPh sb="0" eb="2">
      <t>ジョシ</t>
    </rPh>
    <phoneticPr fontId="3"/>
  </si>
  <si>
    <t>令和５年度　全日本卓球選手権大会（ジュニアの部）県予選会</t>
    <rPh sb="22" eb="23">
      <t>ブ</t>
    </rPh>
    <phoneticPr fontId="3"/>
  </si>
  <si>
    <t>優勝</t>
    <rPh sb="0" eb="2">
      <t>ユウショウ</t>
    </rPh>
    <phoneticPr fontId="3"/>
  </si>
  <si>
    <t>香川西</t>
    <phoneticPr fontId="3"/>
  </si>
  <si>
    <t>（高松商）</t>
    <rPh sb="1" eb="4">
      <t>タカマツショウ</t>
    </rPh>
    <phoneticPr fontId="3"/>
  </si>
  <si>
    <t>三谷</t>
    <rPh sb="0" eb="2">
      <t>ミタニ</t>
    </rPh>
    <phoneticPr fontId="3"/>
  </si>
  <si>
    <t>（香川西）</t>
    <rPh sb="1" eb="4">
      <t>カガワニシ</t>
    </rPh>
    <phoneticPr fontId="3"/>
  </si>
  <si>
    <t>豊田</t>
    <rPh sb="0" eb="2">
      <t>トヨタ</t>
    </rPh>
    <phoneticPr fontId="3"/>
  </si>
  <si>
    <t>（ヴィスポ）</t>
    <phoneticPr fontId="3"/>
  </si>
  <si>
    <t>峯</t>
    <rPh sb="0" eb="1">
      <t>ミネ</t>
    </rPh>
    <phoneticPr fontId="3"/>
  </si>
  <si>
    <t>（イトウTTC）</t>
    <phoneticPr fontId="3"/>
  </si>
  <si>
    <t>近藤</t>
    <rPh sb="0" eb="2">
      <t>コンドウ</t>
    </rPh>
    <phoneticPr fontId="3"/>
  </si>
  <si>
    <t>（尽　誠）</t>
    <rPh sb="1" eb="2">
      <t>ジン</t>
    </rPh>
    <rPh sb="3" eb="4">
      <t>マコト</t>
    </rPh>
    <phoneticPr fontId="3"/>
  </si>
  <si>
    <t>岩﨑</t>
    <rPh sb="0" eb="2">
      <t>イワサキ</t>
    </rPh>
    <phoneticPr fontId="3"/>
  </si>
  <si>
    <t>横手</t>
    <rPh sb="0" eb="2">
      <t>ヨコテ</t>
    </rPh>
    <phoneticPr fontId="3"/>
  </si>
  <si>
    <t>大西</t>
    <rPh sb="0" eb="2">
      <t>オオニシ</t>
    </rPh>
    <phoneticPr fontId="3"/>
  </si>
  <si>
    <t>窪田</t>
    <rPh sb="0" eb="2">
      <t>クボタ</t>
    </rPh>
    <phoneticPr fontId="3"/>
  </si>
  <si>
    <t>片桐</t>
    <rPh sb="0" eb="2">
      <t>カタギリ</t>
    </rPh>
    <phoneticPr fontId="3"/>
  </si>
  <si>
    <t>井原</t>
    <rPh sb="0" eb="2">
      <t>イハラ</t>
    </rPh>
    <phoneticPr fontId="3"/>
  </si>
  <si>
    <t>（高中央）</t>
    <rPh sb="1" eb="4">
      <t>タカチュウオウ</t>
    </rPh>
    <phoneticPr fontId="3"/>
  </si>
  <si>
    <t>阿部</t>
    <rPh sb="0" eb="2">
      <t>アベ</t>
    </rPh>
    <phoneticPr fontId="3"/>
  </si>
  <si>
    <t>櫻井</t>
    <rPh sb="0" eb="2">
      <t>サクライ</t>
    </rPh>
    <phoneticPr fontId="3"/>
  </si>
  <si>
    <t>藤井</t>
    <rPh sb="0" eb="2">
      <t>フジイ</t>
    </rPh>
    <phoneticPr fontId="3"/>
  </si>
  <si>
    <t>森</t>
    <rPh sb="0" eb="1">
      <t>モリ</t>
    </rPh>
    <phoneticPr fontId="3"/>
  </si>
  <si>
    <t>樋口</t>
    <rPh sb="0" eb="2">
      <t>ヒグチ</t>
    </rPh>
    <phoneticPr fontId="3"/>
  </si>
  <si>
    <t>山下</t>
    <rPh sb="0" eb="2">
      <t>ヤマシタ</t>
    </rPh>
    <phoneticPr fontId="3"/>
  </si>
  <si>
    <t>樋口　快威</t>
    <rPh sb="0" eb="2">
      <t>ヒグチ</t>
    </rPh>
    <rPh sb="3" eb="4">
      <t>カイ</t>
    </rPh>
    <rPh sb="4" eb="5">
      <t>イ</t>
    </rPh>
    <phoneticPr fontId="3"/>
  </si>
  <si>
    <t>(四学香川西)</t>
    <rPh sb="1" eb="6">
      <t>ヨンガクカガワニシ</t>
    </rPh>
    <phoneticPr fontId="3"/>
  </si>
  <si>
    <t>（四学香川西）</t>
    <rPh sb="1" eb="6">
      <t>ヨンガクカガワニシ</t>
    </rPh>
    <phoneticPr fontId="3"/>
  </si>
  <si>
    <t>（尽誠学園）</t>
    <rPh sb="1" eb="5">
      <t>ジンセイガクエン</t>
    </rPh>
    <phoneticPr fontId="3"/>
  </si>
  <si>
    <t>窪田　伊吹</t>
    <rPh sb="0" eb="2">
      <t>クボタ</t>
    </rPh>
    <rPh sb="3" eb="5">
      <t>イブキ</t>
    </rPh>
    <phoneticPr fontId="3"/>
  </si>
  <si>
    <t>三谷　愛姫</t>
    <rPh sb="0" eb="2">
      <t>ミタニ</t>
    </rPh>
    <rPh sb="3" eb="4">
      <t>アイ</t>
    </rPh>
    <rPh sb="4" eb="5">
      <t>ヒメ</t>
    </rPh>
    <phoneticPr fontId="3"/>
  </si>
  <si>
    <t>近藤　梨世</t>
    <rPh sb="0" eb="2">
      <t>コンドウ</t>
    </rPh>
    <rPh sb="3" eb="4">
      <t>ナシ</t>
    </rPh>
    <rPh sb="4" eb="5">
      <t>セ</t>
    </rPh>
    <phoneticPr fontId="3"/>
  </si>
  <si>
    <t>樽　井健</t>
  </si>
  <si>
    <t>樽　井陸</t>
  </si>
  <si>
    <t>高瀬ク</t>
  </si>
  <si>
    <t>寺　田凛</t>
  </si>
  <si>
    <t>大　江博</t>
  </si>
  <si>
    <t>大　江正</t>
  </si>
  <si>
    <t>Best32</t>
    <phoneticPr fontId="3"/>
  </si>
  <si>
    <t>宮　﨑結</t>
  </si>
  <si>
    <t>寺　田蘭</t>
  </si>
  <si>
    <t>中　嶋千</t>
  </si>
  <si>
    <t>中　嶋大</t>
  </si>
  <si>
    <t>川　上紗</t>
  </si>
  <si>
    <t>Best16</t>
    <phoneticPr fontId="3"/>
  </si>
  <si>
    <t>　峯</t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</si>
  <si>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</si>
  <si>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</si>
  <si>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</si>
  <si>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令和5年度　全日本卓球選手権大会（ジュニア）県予選会 順位</t>
    <rPh sb="0" eb="2">
      <t>レイワ</t>
    </rPh>
    <rPh sb="3" eb="5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2" eb="23">
      <t>ケン</t>
    </rPh>
    <rPh sb="23" eb="25">
      <t>ヨセン</t>
    </rPh>
    <rPh sb="25" eb="26">
      <t>カイ</t>
    </rPh>
    <rPh sb="27" eb="29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</si>
</sst>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Arial"/>
      <family val="2"/>
    </font>
    <font>
      <sz val="8"/>
      <name val="HG丸ｺﾞｼｯｸM-PRO"/>
      <family val="3"/>
      <charset val="128"/>
    </font>
    <font>
      <sz val="14"/>
      <color theme="0" tint="-0.14999847407452621"/>
      <name val="Bookman Old Style"/>
      <family val="1"/>
    </font>
    <font>
      <sz val="20"/>
      <color theme="0" tint="-0.14999847407452621"/>
      <name val="Bookman Old Style"/>
      <family val="1"/>
    </font>
    <font>
      <b/>
      <sz val="20"/>
      <color theme="0" tint="-0.14999847407452621"/>
      <name val="Bookman Old Style"/>
      <family val="1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432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6" fillId="0" borderId="0" xfId="0" applyFont="1" applyAlignment="1">
      <alignment vertical="center" textRotation="255" shrinkToFit="1"/>
    </xf>
    <xf numFmtId="0" fontId="15" fillId="0" borderId="0" xfId="0" applyFont="1" applyAlignment="1">
      <alignment vertical="center" shrinkToFit="1"/>
    </xf>
    <xf numFmtId="0" fontId="6" fillId="0" borderId="0" xfId="0" applyFont="1"/>
    <xf numFmtId="0" fontId="17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5" fillId="0" borderId="14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7" fillId="0" borderId="0" xfId="1" applyFont="1" applyAlignment="1">
      <alignment horizontal="distributed" vertical="center" shrinkToFit="1"/>
    </xf>
    <xf numFmtId="0" fontId="6" fillId="0" borderId="61" xfId="1" applyFont="1" applyBorder="1" applyAlignment="1">
      <alignment horizontal="center" vertical="center"/>
    </xf>
    <xf numFmtId="0" fontId="29" fillId="0" borderId="62" xfId="1" applyFont="1" applyBorder="1" applyAlignment="1">
      <alignment horizontal="center" vertical="center" shrinkToFit="1"/>
    </xf>
    <xf numFmtId="0" fontId="30" fillId="0" borderId="62" xfId="1" applyFont="1" applyBorder="1" applyAlignment="1">
      <alignment horizontal="center" vertical="center" shrinkToFit="1"/>
    </xf>
    <xf numFmtId="0" fontId="27" fillId="0" borderId="63" xfId="1" applyFont="1" applyBorder="1" applyAlignment="1">
      <alignment vertical="center"/>
    </xf>
    <xf numFmtId="0" fontId="27" fillId="0" borderId="64" xfId="1" applyFont="1" applyBorder="1" applyAlignment="1">
      <alignment vertical="center"/>
    </xf>
    <xf numFmtId="0" fontId="6" fillId="0" borderId="65" xfId="1" applyFont="1" applyBorder="1" applyAlignment="1">
      <alignment horizontal="center" vertical="center"/>
    </xf>
    <xf numFmtId="0" fontId="29" fillId="0" borderId="66" xfId="1" applyFont="1" applyBorder="1" applyAlignment="1">
      <alignment horizontal="center" vertical="center" shrinkToFit="1"/>
    </xf>
    <xf numFmtId="0" fontId="30" fillId="0" borderId="66" xfId="1" applyFont="1" applyBorder="1" applyAlignment="1">
      <alignment horizontal="center" vertical="center" shrinkToFit="1"/>
    </xf>
    <xf numFmtId="0" fontId="27" fillId="0" borderId="67" xfId="1" applyFont="1" applyBorder="1" applyAlignment="1">
      <alignment vertical="center"/>
    </xf>
    <xf numFmtId="0" fontId="29" fillId="0" borderId="71" xfId="1" applyFont="1" applyBorder="1" applyAlignment="1">
      <alignment horizontal="center" vertical="center" shrinkToFit="1"/>
    </xf>
    <xf numFmtId="0" fontId="30" fillId="0" borderId="71" xfId="1" applyFont="1" applyBorder="1" applyAlignment="1">
      <alignment horizontal="center" vertical="center" shrinkToFit="1"/>
    </xf>
    <xf numFmtId="0" fontId="29" fillId="0" borderId="79" xfId="1" applyFont="1" applyBorder="1" applyAlignment="1">
      <alignment horizontal="center" vertical="center" shrinkToFit="1"/>
    </xf>
    <xf numFmtId="0" fontId="30" fillId="0" borderId="79" xfId="1" applyFont="1" applyBorder="1" applyAlignment="1">
      <alignment horizontal="center" vertical="center" shrinkToFit="1"/>
    </xf>
    <xf numFmtId="0" fontId="29" fillId="0" borderId="81" xfId="1" applyFont="1" applyBorder="1" applyAlignment="1">
      <alignment horizontal="center" vertical="center" shrinkToFit="1"/>
    </xf>
    <xf numFmtId="0" fontId="30" fillId="0" borderId="81" xfId="1" applyFont="1" applyBorder="1" applyAlignment="1">
      <alignment horizontal="center" vertical="center" shrinkToFit="1"/>
    </xf>
    <xf numFmtId="0" fontId="29" fillId="0" borderId="85" xfId="1" applyFont="1" applyBorder="1" applyAlignment="1">
      <alignment horizontal="center" vertical="center" shrinkToFit="1"/>
    </xf>
    <xf numFmtId="0" fontId="30" fillId="0" borderId="86" xfId="1" applyFont="1" applyBorder="1" applyAlignment="1">
      <alignment horizontal="center" vertical="center" shrinkToFit="1"/>
    </xf>
    <xf numFmtId="0" fontId="29" fillId="0" borderId="87" xfId="1" applyFont="1" applyBorder="1" applyAlignment="1">
      <alignment horizontal="center" vertical="center" shrinkToFit="1"/>
    </xf>
    <xf numFmtId="0" fontId="27" fillId="0" borderId="88" xfId="1" applyFont="1" applyBorder="1" applyAlignment="1">
      <alignment vertical="center"/>
    </xf>
    <xf numFmtId="0" fontId="6" fillId="0" borderId="91" xfId="1" applyFont="1" applyBorder="1" applyAlignment="1">
      <alignment horizontal="center" vertical="center"/>
    </xf>
    <xf numFmtId="0" fontId="29" fillId="0" borderId="86" xfId="1" applyFont="1" applyBorder="1" applyAlignment="1">
      <alignment horizontal="center" vertical="center" shrinkToFit="1"/>
    </xf>
    <xf numFmtId="0" fontId="27" fillId="0" borderId="92" xfId="1" applyFont="1" applyBorder="1" applyAlignment="1">
      <alignment vertical="center"/>
    </xf>
    <xf numFmtId="0" fontId="6" fillId="0" borderId="93" xfId="1" applyFont="1" applyBorder="1" applyAlignment="1">
      <alignment horizontal="center" vertical="center"/>
    </xf>
    <xf numFmtId="0" fontId="29" fillId="0" borderId="96" xfId="1" applyFont="1" applyBorder="1" applyAlignment="1">
      <alignment horizontal="center" vertical="center" shrinkToFit="1"/>
    </xf>
    <xf numFmtId="0" fontId="29" fillId="0" borderId="97" xfId="1" applyFont="1" applyBorder="1" applyAlignment="1">
      <alignment horizontal="center" vertical="center" shrinkToFit="1"/>
    </xf>
    <xf numFmtId="0" fontId="29" fillId="0" borderId="103" xfId="1" applyFont="1" applyBorder="1" applyAlignment="1">
      <alignment horizontal="center" vertical="center" shrinkToFit="1"/>
    </xf>
    <xf numFmtId="0" fontId="29" fillId="0" borderId="104" xfId="1" applyFont="1" applyBorder="1" applyAlignment="1">
      <alignment horizontal="center" vertical="center" shrinkToFit="1"/>
    </xf>
    <xf numFmtId="0" fontId="29" fillId="0" borderId="109" xfId="1" applyFont="1" applyBorder="1" applyAlignment="1">
      <alignment horizontal="center" vertical="center" shrinkToFit="1"/>
    </xf>
    <xf numFmtId="0" fontId="29" fillId="0" borderId="110" xfId="1" applyFont="1" applyBorder="1" applyAlignment="1">
      <alignment horizontal="center" vertical="center" shrinkToFit="1"/>
    </xf>
    <xf numFmtId="0" fontId="6" fillId="0" borderId="111" xfId="1" applyFont="1" applyBorder="1" applyAlignment="1">
      <alignment horizontal="center" vertical="center"/>
    </xf>
    <xf numFmtId="0" fontId="29" fillId="0" borderId="112" xfId="1" applyFont="1" applyBorder="1" applyAlignment="1">
      <alignment horizontal="center" vertical="center" shrinkToFit="1"/>
    </xf>
    <xf numFmtId="0" fontId="29" fillId="0" borderId="113" xfId="1" applyFont="1" applyBorder="1" applyAlignment="1">
      <alignment horizontal="center" vertical="center" shrinkToFit="1"/>
    </xf>
    <xf numFmtId="0" fontId="27" fillId="0" borderId="99" xfId="1" applyFont="1" applyBorder="1" applyAlignment="1">
      <alignment vertical="center"/>
    </xf>
    <xf numFmtId="0" fontId="29" fillId="0" borderId="118" xfId="1" applyFont="1" applyBorder="1" applyAlignment="1">
      <alignment horizontal="center" vertical="center" shrinkToFit="1"/>
    </xf>
    <xf numFmtId="0" fontId="30" fillId="0" borderId="119" xfId="1" applyFont="1" applyBorder="1" applyAlignment="1">
      <alignment horizontal="center" vertical="center" shrinkToFit="1"/>
    </xf>
    <xf numFmtId="0" fontId="29" fillId="0" borderId="120" xfId="1" applyFont="1" applyBorder="1" applyAlignment="1">
      <alignment horizontal="center" vertical="center" shrinkToFit="1"/>
    </xf>
    <xf numFmtId="0" fontId="29" fillId="0" borderId="123" xfId="1" applyFont="1" applyBorder="1" applyAlignment="1">
      <alignment horizontal="center" vertical="center" shrinkToFit="1"/>
    </xf>
    <xf numFmtId="0" fontId="30" fillId="0" borderId="124" xfId="1" applyFont="1" applyBorder="1" applyAlignment="1">
      <alignment horizontal="center" vertical="center" shrinkToFit="1"/>
    </xf>
    <xf numFmtId="0" fontId="29" fillId="0" borderId="125" xfId="1" applyFont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33" xfId="0" applyFont="1" applyBorder="1" applyAlignment="1">
      <alignment horizontal="center" vertical="center"/>
    </xf>
    <xf numFmtId="0" fontId="6" fillId="0" borderId="134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6" fillId="0" borderId="147" xfId="0" applyFont="1" applyBorder="1" applyAlignment="1">
      <alignment horizontal="center" vertical="center"/>
    </xf>
    <xf numFmtId="0" fontId="6" fillId="0" borderId="148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6" fillId="0" borderId="151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 shrinkToFit="1"/>
    </xf>
    <xf numFmtId="0" fontId="4" fillId="0" borderId="14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2" xfId="0" applyFont="1" applyBorder="1" applyAlignment="1">
      <alignment horizontal="center" vertical="center" shrinkToFit="1"/>
    </xf>
    <xf numFmtId="0" fontId="4" fillId="0" borderId="141" xfId="0" applyFont="1" applyBorder="1" applyAlignment="1">
      <alignment horizontal="center" vertical="center" shrinkToFit="1"/>
    </xf>
    <xf numFmtId="0" fontId="4" fillId="0" borderId="144" xfId="0" applyFont="1" applyBorder="1" applyAlignment="1">
      <alignment horizontal="center" vertical="center" shrinkToFit="1"/>
    </xf>
    <xf numFmtId="0" fontId="4" fillId="0" borderId="148" xfId="0" applyFont="1" applyBorder="1" applyAlignment="1">
      <alignment horizontal="center" vertical="center" shrinkToFit="1"/>
    </xf>
    <xf numFmtId="0" fontId="4" fillId="0" borderId="149" xfId="0" applyFont="1" applyBorder="1" applyAlignment="1">
      <alignment horizontal="center" vertical="center" shrinkToFit="1"/>
    </xf>
    <xf numFmtId="0" fontId="4" fillId="0" borderId="147" xfId="0" applyFont="1" applyBorder="1" applyAlignment="1">
      <alignment horizontal="center" vertical="center" shrinkToFit="1"/>
    </xf>
    <xf numFmtId="0" fontId="6" fillId="2" borderId="111" xfId="1" applyFont="1" applyFill="1" applyBorder="1" applyAlignment="1">
      <alignment horizontal="center" vertical="center"/>
    </xf>
    <xf numFmtId="0" fontId="29" fillId="2" borderId="85" xfId="1" applyFont="1" applyFill="1" applyBorder="1" applyAlignment="1">
      <alignment horizontal="center" vertical="center" shrinkToFit="1"/>
    </xf>
    <xf numFmtId="0" fontId="30" fillId="2" borderId="86" xfId="1" applyFont="1" applyFill="1" applyBorder="1" applyAlignment="1">
      <alignment horizontal="center" vertical="center" shrinkToFit="1"/>
    </xf>
    <xf numFmtId="0" fontId="29" fillId="2" borderId="87" xfId="1" applyFont="1" applyFill="1" applyBorder="1" applyAlignment="1">
      <alignment horizontal="center" vertical="center" shrinkToFit="1"/>
    </xf>
    <xf numFmtId="0" fontId="27" fillId="2" borderId="92" xfId="1" applyFont="1" applyFill="1" applyBorder="1" applyAlignment="1">
      <alignment vertical="center"/>
    </xf>
    <xf numFmtId="0" fontId="6" fillId="2" borderId="93" xfId="1" applyFont="1" applyFill="1" applyBorder="1" applyAlignment="1">
      <alignment horizontal="center" vertical="center"/>
    </xf>
    <xf numFmtId="0" fontId="29" fillId="2" borderId="112" xfId="1" applyFont="1" applyFill="1" applyBorder="1" applyAlignment="1">
      <alignment horizontal="center" vertical="center" shrinkToFit="1"/>
    </xf>
    <xf numFmtId="0" fontId="30" fillId="2" borderId="62" xfId="1" applyFont="1" applyFill="1" applyBorder="1" applyAlignment="1">
      <alignment horizontal="center" vertical="center" shrinkToFit="1"/>
    </xf>
    <xf numFmtId="0" fontId="29" fillId="2" borderId="113" xfId="1" applyFont="1" applyFill="1" applyBorder="1" applyAlignment="1">
      <alignment horizontal="center" vertical="center" shrinkToFit="1"/>
    </xf>
    <xf numFmtId="0" fontId="27" fillId="2" borderId="99" xfId="1" applyFont="1" applyFill="1" applyBorder="1" applyAlignment="1">
      <alignment vertical="center"/>
    </xf>
    <xf numFmtId="0" fontId="27" fillId="2" borderId="88" xfId="1" applyFont="1" applyFill="1" applyBorder="1" applyAlignment="1">
      <alignment vertical="center"/>
    </xf>
    <xf numFmtId="0" fontId="29" fillId="2" borderId="96" xfId="1" applyFont="1" applyFill="1" applyBorder="1" applyAlignment="1">
      <alignment horizontal="center" vertical="center" shrinkToFit="1"/>
    </xf>
    <xf numFmtId="0" fontId="30" fillId="2" borderId="71" xfId="1" applyFont="1" applyFill="1" applyBorder="1" applyAlignment="1">
      <alignment horizontal="center" vertical="center" shrinkToFit="1"/>
    </xf>
    <xf numFmtId="0" fontId="29" fillId="2" borderId="97" xfId="1" applyFont="1" applyFill="1" applyBorder="1" applyAlignment="1">
      <alignment horizontal="center" vertical="center" shrinkToFit="1"/>
    </xf>
    <xf numFmtId="0" fontId="29" fillId="2" borderId="118" xfId="1" applyFont="1" applyFill="1" applyBorder="1" applyAlignment="1">
      <alignment horizontal="center" vertical="center" shrinkToFit="1"/>
    </xf>
    <xf numFmtId="0" fontId="30" fillId="2" borderId="119" xfId="1" applyFont="1" applyFill="1" applyBorder="1" applyAlignment="1">
      <alignment horizontal="center" vertical="center" shrinkToFit="1"/>
    </xf>
    <xf numFmtId="0" fontId="29" fillId="2" borderId="120" xfId="1" applyFont="1" applyFill="1" applyBorder="1" applyAlignment="1">
      <alignment horizontal="center" vertical="center" shrinkToFit="1"/>
    </xf>
    <xf numFmtId="0" fontId="29" fillId="2" borderId="123" xfId="1" applyFont="1" applyFill="1" applyBorder="1" applyAlignment="1">
      <alignment horizontal="center" vertical="center" shrinkToFit="1"/>
    </xf>
    <xf numFmtId="0" fontId="30" fillId="2" borderId="124" xfId="1" applyFont="1" applyFill="1" applyBorder="1" applyAlignment="1">
      <alignment horizontal="center" vertical="center" shrinkToFit="1"/>
    </xf>
    <xf numFmtId="0" fontId="29" fillId="2" borderId="125" xfId="1" applyFont="1" applyFill="1" applyBorder="1" applyAlignment="1">
      <alignment horizontal="center" vertical="center" shrinkToFit="1"/>
    </xf>
    <xf numFmtId="0" fontId="6" fillId="2" borderId="61" xfId="1" applyFont="1" applyFill="1" applyBorder="1" applyAlignment="1">
      <alignment horizontal="center" vertical="center"/>
    </xf>
    <xf numFmtId="0" fontId="29" fillId="2" borderId="62" xfId="1" applyFont="1" applyFill="1" applyBorder="1" applyAlignment="1">
      <alignment horizontal="center" vertical="center" shrinkToFit="1"/>
    </xf>
    <xf numFmtId="0" fontId="27" fillId="2" borderId="63" xfId="1" applyFont="1" applyFill="1" applyBorder="1" applyAlignment="1">
      <alignment vertical="center"/>
    </xf>
    <xf numFmtId="0" fontId="27" fillId="2" borderId="64" xfId="1" applyFont="1" applyFill="1" applyBorder="1" applyAlignment="1">
      <alignment vertical="center"/>
    </xf>
    <xf numFmtId="0" fontId="6" fillId="2" borderId="65" xfId="1" applyFont="1" applyFill="1" applyBorder="1" applyAlignment="1">
      <alignment horizontal="center" vertical="center"/>
    </xf>
    <xf numFmtId="0" fontId="29" fillId="2" borderId="66" xfId="1" applyFont="1" applyFill="1" applyBorder="1" applyAlignment="1">
      <alignment horizontal="center" vertical="center" shrinkToFit="1"/>
    </xf>
    <xf numFmtId="0" fontId="30" fillId="2" borderId="66" xfId="1" applyFont="1" applyFill="1" applyBorder="1" applyAlignment="1">
      <alignment horizontal="center" vertical="center" shrinkToFit="1"/>
    </xf>
    <xf numFmtId="0" fontId="27" fillId="2" borderId="67" xfId="1" applyFont="1" applyFill="1" applyBorder="1" applyAlignment="1">
      <alignment vertical="center"/>
    </xf>
    <xf numFmtId="0" fontId="29" fillId="2" borderId="71" xfId="1" applyFont="1" applyFill="1" applyBorder="1" applyAlignment="1">
      <alignment horizontal="center" vertical="center" shrinkToFit="1"/>
    </xf>
    <xf numFmtId="0" fontId="29" fillId="2" borderId="79" xfId="1" applyFont="1" applyFill="1" applyBorder="1" applyAlignment="1">
      <alignment horizontal="center" vertical="center" shrinkToFit="1"/>
    </xf>
    <xf numFmtId="0" fontId="30" fillId="2" borderId="79" xfId="1" applyFont="1" applyFill="1" applyBorder="1" applyAlignment="1">
      <alignment horizontal="center" vertical="center" shrinkToFit="1"/>
    </xf>
    <xf numFmtId="0" fontId="29" fillId="2" borderId="81" xfId="1" applyFont="1" applyFill="1" applyBorder="1" applyAlignment="1">
      <alignment horizontal="center" vertical="center" shrinkToFit="1"/>
    </xf>
    <xf numFmtId="0" fontId="30" fillId="2" borderId="81" xfId="1" applyFont="1" applyFill="1" applyBorder="1" applyAlignment="1">
      <alignment horizontal="center" vertical="center" shrinkToFit="1"/>
    </xf>
    <xf numFmtId="0" fontId="29" fillId="2" borderId="103" xfId="1" applyFont="1" applyFill="1" applyBorder="1" applyAlignment="1">
      <alignment horizontal="center" vertical="center" shrinkToFit="1"/>
    </xf>
    <xf numFmtId="0" fontId="29" fillId="2" borderId="104" xfId="1" applyFont="1" applyFill="1" applyBorder="1" applyAlignment="1">
      <alignment horizontal="center" vertical="center" shrinkToFit="1"/>
    </xf>
    <xf numFmtId="0" fontId="29" fillId="2" borderId="109" xfId="1" applyFont="1" applyFill="1" applyBorder="1" applyAlignment="1">
      <alignment horizontal="center" vertical="center" shrinkToFit="1"/>
    </xf>
    <xf numFmtId="0" fontId="29" fillId="2" borderId="110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justifyLastLine="1" shrinkToFit="1"/>
    </xf>
    <xf numFmtId="0" fontId="6" fillId="0" borderId="14" xfId="0" applyFont="1" applyBorder="1" applyAlignment="1">
      <alignment horizontal="distributed" vertical="center" justifyLastLine="1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28" fillId="0" borderId="48" xfId="1" applyFont="1" applyBorder="1" applyAlignment="1">
      <alignment horizontal="distributed" vertical="center" justifyLastLine="1"/>
    </xf>
    <xf numFmtId="0" fontId="28" fillId="0" borderId="49" xfId="1" applyFont="1" applyBorder="1" applyAlignment="1">
      <alignment horizontal="distributed" vertical="center" justifyLastLine="1"/>
    </xf>
    <xf numFmtId="0" fontId="28" fillId="0" borderId="50" xfId="1" applyFont="1" applyBorder="1" applyAlignment="1">
      <alignment horizontal="distributed" vertical="center" justifyLastLine="1"/>
    </xf>
    <xf numFmtId="0" fontId="28" fillId="0" borderId="51" xfId="1" applyFont="1" applyBorder="1" applyAlignment="1">
      <alignment horizontal="distributed" vertical="center" justifyLastLine="1"/>
    </xf>
    <xf numFmtId="0" fontId="28" fillId="0" borderId="52" xfId="1" applyFont="1" applyBorder="1" applyAlignment="1">
      <alignment horizontal="distributed" vertical="center" justifyLastLine="1"/>
    </xf>
    <xf numFmtId="0" fontId="21" fillId="0" borderId="0" xfId="1" applyFont="1" applyAlignment="1">
      <alignment horizontal="center" vertical="center"/>
    </xf>
    <xf numFmtId="0" fontId="17" fillId="0" borderId="0" xfId="1" applyFont="1" applyAlignment="1">
      <alignment horizontal="distributed" vertical="center" shrinkToFit="1"/>
    </xf>
    <xf numFmtId="0" fontId="26" fillId="0" borderId="39" xfId="1" applyFont="1" applyBorder="1" applyAlignment="1">
      <alignment horizontal="center" vertical="center" wrapText="1" shrinkToFit="1"/>
    </xf>
    <xf numFmtId="0" fontId="26" fillId="0" borderId="40" xfId="1" applyFont="1" applyBorder="1" applyAlignment="1">
      <alignment horizontal="center" vertical="center" wrapText="1" shrinkToFit="1"/>
    </xf>
    <xf numFmtId="0" fontId="26" fillId="0" borderId="46" xfId="1" applyFont="1" applyBorder="1" applyAlignment="1">
      <alignment horizontal="center" vertical="center" wrapText="1" shrinkToFit="1"/>
    </xf>
    <xf numFmtId="0" fontId="26" fillId="0" borderId="47" xfId="1" applyFont="1" applyBorder="1" applyAlignment="1">
      <alignment horizontal="center" vertical="center" wrapText="1" shrinkToFit="1"/>
    </xf>
    <xf numFmtId="0" fontId="9" fillId="0" borderId="39" xfId="1" applyFont="1" applyBorder="1" applyAlignment="1">
      <alignment horizontal="left" vertical="center" shrinkToFit="1"/>
    </xf>
    <xf numFmtId="0" fontId="27" fillId="0" borderId="40" xfId="1" applyFont="1" applyBorder="1" applyAlignment="1">
      <alignment horizontal="left" vertical="center" shrinkToFit="1"/>
    </xf>
    <xf numFmtId="0" fontId="27" fillId="0" borderId="41" xfId="1" applyFont="1" applyBorder="1" applyAlignment="1">
      <alignment horizontal="left" vertical="center" shrinkToFit="1"/>
    </xf>
    <xf numFmtId="0" fontId="9" fillId="0" borderId="42" xfId="1" applyFont="1" applyBorder="1" applyAlignment="1">
      <alignment horizontal="left" vertical="center" shrinkToFit="1"/>
    </xf>
    <xf numFmtId="0" fontId="6" fillId="0" borderId="43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32" fillId="0" borderId="68" xfId="1" applyFont="1" applyBorder="1" applyAlignment="1">
      <alignment horizontal="center" vertical="center"/>
    </xf>
    <xf numFmtId="0" fontId="32" fillId="0" borderId="73" xfId="1" applyFont="1" applyBorder="1" applyAlignment="1">
      <alignment horizontal="center" vertical="center"/>
    </xf>
    <xf numFmtId="0" fontId="33" fillId="0" borderId="61" xfId="1" applyFont="1" applyBorder="1" applyAlignment="1">
      <alignment horizontal="center" vertical="center"/>
    </xf>
    <xf numFmtId="0" fontId="33" fillId="0" borderId="78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33" fillId="0" borderId="80" xfId="1" applyFont="1" applyBorder="1" applyAlignment="1">
      <alignment horizontal="center" vertical="center"/>
    </xf>
    <xf numFmtId="0" fontId="33" fillId="0" borderId="64" xfId="1" applyFont="1" applyBorder="1" applyAlignment="1">
      <alignment horizontal="center" vertical="center"/>
    </xf>
    <xf numFmtId="0" fontId="33" fillId="0" borderId="72" xfId="1" applyFont="1" applyBorder="1" applyAlignment="1">
      <alignment horizontal="center" vertical="center"/>
    </xf>
    <xf numFmtId="0" fontId="33" fillId="0" borderId="82" xfId="1" applyFont="1" applyBorder="1" applyAlignment="1">
      <alignment horizontal="center" vertical="center"/>
    </xf>
    <xf numFmtId="0" fontId="9" fillId="0" borderId="56" xfId="1" applyFont="1" applyBorder="1" applyAlignment="1">
      <alignment horizontal="left" vertical="top"/>
    </xf>
    <xf numFmtId="0" fontId="27" fillId="0" borderId="69" xfId="1" applyFont="1" applyBorder="1" applyAlignment="1">
      <alignment horizontal="left" vertical="top"/>
    </xf>
    <xf numFmtId="0" fontId="27" fillId="0" borderId="74" xfId="1" applyFont="1" applyBorder="1" applyAlignment="1">
      <alignment horizontal="left" vertical="top"/>
    </xf>
    <xf numFmtId="0" fontId="28" fillId="0" borderId="57" xfId="1" applyFont="1" applyBorder="1" applyAlignment="1">
      <alignment horizontal="distributed" vertical="center" wrapText="1" justifyLastLine="1"/>
    </xf>
    <xf numFmtId="0" fontId="28" fillId="0" borderId="70" xfId="1" applyFont="1" applyBorder="1" applyAlignment="1">
      <alignment horizontal="distributed" justifyLastLine="1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31" fillId="0" borderId="44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6" fillId="0" borderId="70" xfId="1" applyFont="1" applyBorder="1" applyAlignment="1">
      <alignment horizontal="distributed" vertical="center" justifyLastLine="1" shrinkToFit="1"/>
    </xf>
    <xf numFmtId="0" fontId="33" fillId="0" borderId="95" xfId="1" applyFont="1" applyBorder="1" applyAlignment="1">
      <alignment horizontal="center" vertical="center"/>
    </xf>
    <xf numFmtId="0" fontId="33" fillId="0" borderId="102" xfId="1" applyFont="1" applyBorder="1" applyAlignment="1">
      <alignment horizontal="center" vertical="center"/>
    </xf>
    <xf numFmtId="0" fontId="33" fillId="0" borderId="99" xfId="1" applyFont="1" applyBorder="1" applyAlignment="1">
      <alignment horizontal="center" vertical="center"/>
    </xf>
    <xf numFmtId="0" fontId="33" fillId="0" borderId="105" xfId="1" applyFont="1" applyBorder="1" applyAlignment="1">
      <alignment horizontal="center" vertical="center"/>
    </xf>
    <xf numFmtId="0" fontId="33" fillId="0" borderId="93" xfId="1" applyFont="1" applyBorder="1" applyAlignment="1">
      <alignment horizontal="center" vertical="center"/>
    </xf>
    <xf numFmtId="0" fontId="33" fillId="0" borderId="106" xfId="1" applyFont="1" applyBorder="1" applyAlignment="1">
      <alignment horizontal="center" vertical="center"/>
    </xf>
    <xf numFmtId="0" fontId="33" fillId="0" borderId="107" xfId="1" applyFont="1" applyBorder="1" applyAlignment="1">
      <alignment horizontal="center" vertical="center"/>
    </xf>
    <xf numFmtId="0" fontId="9" fillId="0" borderId="83" xfId="1" applyFont="1" applyBorder="1" applyAlignment="1">
      <alignment horizontal="left" vertical="top"/>
    </xf>
    <xf numFmtId="0" fontId="28" fillId="0" borderId="84" xfId="1" applyFont="1" applyBorder="1" applyAlignment="1">
      <alignment horizontal="distributed" vertical="center" wrapText="1" justifyLastLine="1"/>
    </xf>
    <xf numFmtId="0" fontId="6" fillId="0" borderId="89" xfId="1" applyFont="1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6" fillId="0" borderId="98" xfId="1" applyFont="1" applyBorder="1" applyAlignment="1">
      <alignment horizontal="center" vertical="center"/>
    </xf>
    <xf numFmtId="0" fontId="24" fillId="0" borderId="94" xfId="1" applyFont="1" applyBorder="1" applyAlignment="1">
      <alignment horizontal="center" vertical="center"/>
    </xf>
    <xf numFmtId="0" fontId="24" fillId="0" borderId="100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26" fillId="0" borderId="70" xfId="1" applyFont="1" applyBorder="1" applyAlignment="1">
      <alignment horizontal="center" vertical="center" shrinkToFit="1"/>
    </xf>
    <xf numFmtId="0" fontId="26" fillId="0" borderId="101" xfId="1" applyFont="1" applyBorder="1" applyAlignment="1">
      <alignment horizontal="center" vertical="center" shrinkToFit="1"/>
    </xf>
    <xf numFmtId="0" fontId="28" fillId="0" borderId="70" xfId="1" applyFont="1" applyBorder="1" applyAlignment="1">
      <alignment horizontal="distributed" vertical="center" wrapText="1" justifyLastLine="1"/>
    </xf>
    <xf numFmtId="0" fontId="26" fillId="0" borderId="108" xfId="1" applyFont="1" applyBorder="1" applyAlignment="1">
      <alignment horizontal="center" vertical="center" shrinkToFit="1"/>
    </xf>
    <xf numFmtId="0" fontId="32" fillId="0" borderId="132" xfId="1" applyFont="1" applyBorder="1" applyAlignment="1">
      <alignment horizontal="center" vertical="center"/>
    </xf>
    <xf numFmtId="0" fontId="33" fillId="0" borderId="114" xfId="1" applyFont="1" applyBorder="1" applyAlignment="1">
      <alignment horizontal="center" vertical="center"/>
    </xf>
    <xf numFmtId="0" fontId="33" fillId="0" borderId="117" xfId="1" applyFont="1" applyBorder="1" applyAlignment="1">
      <alignment horizontal="center" vertical="center"/>
    </xf>
    <xf numFmtId="0" fontId="33" fillId="0" borderId="121" xfId="1" applyFont="1" applyBorder="1" applyAlignment="1">
      <alignment horizontal="center" vertical="center"/>
    </xf>
    <xf numFmtId="0" fontId="33" fillId="0" borderId="122" xfId="1" applyFont="1" applyBorder="1" applyAlignment="1">
      <alignment horizontal="center" vertical="center"/>
    </xf>
    <xf numFmtId="0" fontId="33" fillId="0" borderId="126" xfId="1" applyFont="1" applyBorder="1" applyAlignment="1">
      <alignment horizontal="center" vertical="center"/>
    </xf>
    <xf numFmtId="0" fontId="33" fillId="0" borderId="127" xfId="1" applyFont="1" applyBorder="1" applyAlignment="1">
      <alignment horizontal="center" vertical="center"/>
    </xf>
    <xf numFmtId="0" fontId="27" fillId="0" borderId="115" xfId="1" applyFont="1" applyBorder="1" applyAlignment="1">
      <alignment horizontal="left" vertical="top"/>
    </xf>
    <xf numFmtId="0" fontId="28" fillId="0" borderId="2" xfId="1" applyFont="1" applyBorder="1" applyAlignment="1">
      <alignment horizontal="distributed" vertical="center" wrapText="1" justifyLastLine="1"/>
    </xf>
    <xf numFmtId="0" fontId="28" fillId="0" borderId="0" xfId="1" applyFont="1" applyAlignment="1">
      <alignment horizontal="distributed" justifyLastLine="1"/>
    </xf>
    <xf numFmtId="0" fontId="6" fillId="0" borderId="128" xfId="1" applyFont="1" applyBorder="1" applyAlignment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24" fillId="0" borderId="130" xfId="1" applyFont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131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26" fillId="0" borderId="11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9" fillId="2" borderId="39" xfId="1" applyFont="1" applyFill="1" applyBorder="1" applyAlignment="1">
      <alignment horizontal="left" vertical="center" shrinkToFit="1"/>
    </xf>
    <xf numFmtId="0" fontId="27" fillId="2" borderId="40" xfId="1" applyFont="1" applyFill="1" applyBorder="1" applyAlignment="1">
      <alignment horizontal="left" vertical="center" shrinkToFit="1"/>
    </xf>
    <xf numFmtId="0" fontId="27" fillId="2" borderId="41" xfId="1" applyFont="1" applyFill="1" applyBorder="1" applyAlignment="1">
      <alignment horizontal="left" vertical="center" shrinkToFit="1"/>
    </xf>
    <xf numFmtId="0" fontId="9" fillId="2" borderId="42" xfId="1" applyFont="1" applyFill="1" applyBorder="1" applyAlignment="1">
      <alignment horizontal="left" vertical="center" shrinkToFit="1"/>
    </xf>
    <xf numFmtId="0" fontId="28" fillId="2" borderId="48" xfId="1" applyFont="1" applyFill="1" applyBorder="1" applyAlignment="1">
      <alignment horizontal="distributed" vertical="center" justifyLastLine="1"/>
    </xf>
    <xf numFmtId="0" fontId="28" fillId="2" borderId="49" xfId="1" applyFont="1" applyFill="1" applyBorder="1" applyAlignment="1">
      <alignment horizontal="distributed" vertical="center" justifyLastLine="1"/>
    </xf>
    <xf numFmtId="0" fontId="28" fillId="2" borderId="51" xfId="1" applyFont="1" applyFill="1" applyBorder="1" applyAlignment="1">
      <alignment horizontal="distributed" vertical="center" justifyLastLine="1"/>
    </xf>
    <xf numFmtId="0" fontId="28" fillId="2" borderId="52" xfId="1" applyFont="1" applyFill="1" applyBorder="1" applyAlignment="1">
      <alignment horizontal="distributed" vertical="center" justifyLastLine="1"/>
    </xf>
    <xf numFmtId="0" fontId="37" fillId="2" borderId="68" xfId="1" applyFont="1" applyFill="1" applyBorder="1" applyAlignment="1">
      <alignment horizontal="center" vertical="center"/>
    </xf>
    <xf numFmtId="0" fontId="37" fillId="2" borderId="73" xfId="1" applyFont="1" applyFill="1" applyBorder="1" applyAlignment="1">
      <alignment horizontal="center" vertical="center"/>
    </xf>
    <xf numFmtId="0" fontId="33" fillId="2" borderId="61" xfId="1" applyFont="1" applyFill="1" applyBorder="1" applyAlignment="1">
      <alignment horizontal="center" vertical="center"/>
    </xf>
    <xf numFmtId="0" fontId="33" fillId="2" borderId="78" xfId="1" applyFont="1" applyFill="1" applyBorder="1" applyAlignment="1">
      <alignment horizontal="center" vertical="center"/>
    </xf>
    <xf numFmtId="0" fontId="33" fillId="2" borderId="63" xfId="1" applyFont="1" applyFill="1" applyBorder="1" applyAlignment="1">
      <alignment horizontal="center" vertical="center"/>
    </xf>
    <xf numFmtId="0" fontId="33" fillId="2" borderId="80" xfId="1" applyFont="1" applyFill="1" applyBorder="1" applyAlignment="1">
      <alignment horizontal="center" vertical="center"/>
    </xf>
    <xf numFmtId="0" fontId="33" fillId="2" borderId="64" xfId="1" applyFont="1" applyFill="1" applyBorder="1" applyAlignment="1">
      <alignment horizontal="center" vertical="center"/>
    </xf>
    <xf numFmtId="0" fontId="33" fillId="2" borderId="72" xfId="1" applyFont="1" applyFill="1" applyBorder="1" applyAlignment="1">
      <alignment horizontal="center" vertical="center"/>
    </xf>
    <xf numFmtId="0" fontId="33" fillId="2" borderId="82" xfId="1" applyFont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left" vertical="top"/>
    </xf>
    <xf numFmtId="0" fontId="27" fillId="2" borderId="69" xfId="1" applyFont="1" applyFill="1" applyBorder="1" applyAlignment="1">
      <alignment horizontal="left" vertical="top"/>
    </xf>
    <xf numFmtId="0" fontId="27" fillId="2" borderId="74" xfId="1" applyFont="1" applyFill="1" applyBorder="1" applyAlignment="1">
      <alignment horizontal="left" vertical="top"/>
    </xf>
    <xf numFmtId="0" fontId="28" fillId="2" borderId="57" xfId="1" applyFont="1" applyFill="1" applyBorder="1" applyAlignment="1">
      <alignment horizontal="distributed" vertical="center" wrapText="1" justifyLastLine="1"/>
    </xf>
    <xf numFmtId="0" fontId="28" fillId="2" borderId="70" xfId="1" applyFont="1" applyFill="1" applyBorder="1" applyAlignment="1">
      <alignment horizontal="distributed" justifyLastLine="1"/>
    </xf>
    <xf numFmtId="0" fontId="6" fillId="2" borderId="58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/>
    </xf>
    <xf numFmtId="0" fontId="6" fillId="2" borderId="75" xfId="1" applyFont="1" applyFill="1" applyBorder="1" applyAlignment="1">
      <alignment horizontal="center" vertical="center"/>
    </xf>
    <xf numFmtId="0" fontId="6" fillId="2" borderId="76" xfId="1" applyFont="1" applyFill="1" applyBorder="1" applyAlignment="1">
      <alignment horizontal="center" vertical="center"/>
    </xf>
    <xf numFmtId="0" fontId="6" fillId="2" borderId="77" xfId="1" applyFont="1" applyFill="1" applyBorder="1" applyAlignment="1">
      <alignment horizontal="center" vertical="center"/>
    </xf>
    <xf numFmtId="0" fontId="35" fillId="2" borderId="4" xfId="1" applyFont="1" applyFill="1" applyBorder="1" applyAlignment="1">
      <alignment horizontal="center" vertical="center"/>
    </xf>
    <xf numFmtId="0" fontId="35" fillId="2" borderId="14" xfId="1" applyFont="1" applyFill="1" applyBorder="1" applyAlignment="1">
      <alignment horizontal="center" vertical="center"/>
    </xf>
    <xf numFmtId="0" fontId="35" fillId="2" borderId="9" xfId="1" applyFont="1" applyFill="1" applyBorder="1" applyAlignment="1">
      <alignment horizontal="center" vertical="center"/>
    </xf>
    <xf numFmtId="0" fontId="35" fillId="2" borderId="12" xfId="1" applyFont="1" applyFill="1" applyBorder="1" applyAlignment="1">
      <alignment horizontal="center" vertical="center"/>
    </xf>
    <xf numFmtId="0" fontId="36" fillId="2" borderId="44" xfId="1" applyFont="1" applyFill="1" applyBorder="1" applyAlignment="1">
      <alignment horizontal="center" vertical="center"/>
    </xf>
    <xf numFmtId="0" fontId="36" fillId="2" borderId="10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/>
    </xf>
    <xf numFmtId="0" fontId="26" fillId="2" borderId="70" xfId="1" applyFont="1" applyFill="1" applyBorder="1" applyAlignment="1">
      <alignment horizontal="center" vertical="center" justifyLastLine="1" shrinkToFit="1"/>
    </xf>
    <xf numFmtId="0" fontId="32" fillId="0" borderId="152" xfId="1" applyFont="1" applyBorder="1" applyAlignment="1">
      <alignment horizontal="center" vertical="center"/>
    </xf>
    <xf numFmtId="0" fontId="32" fillId="0" borderId="153" xfId="1" applyFont="1" applyBorder="1" applyAlignment="1">
      <alignment horizontal="center" vertical="center"/>
    </xf>
    <xf numFmtId="0" fontId="33" fillId="2" borderId="95" xfId="1" applyFont="1" applyFill="1" applyBorder="1" applyAlignment="1">
      <alignment horizontal="center" vertical="center"/>
    </xf>
    <xf numFmtId="0" fontId="33" fillId="2" borderId="102" xfId="1" applyFont="1" applyFill="1" applyBorder="1" applyAlignment="1">
      <alignment horizontal="center" vertical="center"/>
    </xf>
    <xf numFmtId="0" fontId="33" fillId="2" borderId="93" xfId="1" applyFont="1" applyFill="1" applyBorder="1" applyAlignment="1">
      <alignment horizontal="center" vertical="center"/>
    </xf>
    <xf numFmtId="0" fontId="33" fillId="2" borderId="106" xfId="1" applyFont="1" applyFill="1" applyBorder="1" applyAlignment="1">
      <alignment horizontal="center" vertical="center"/>
    </xf>
    <xf numFmtId="0" fontId="33" fillId="2" borderId="107" xfId="1" applyFont="1" applyFill="1" applyBorder="1" applyAlignment="1">
      <alignment horizontal="center" vertical="center"/>
    </xf>
    <xf numFmtId="0" fontId="37" fillId="2" borderId="132" xfId="1" applyFont="1" applyFill="1" applyBorder="1" applyAlignment="1">
      <alignment horizontal="center" vertical="center"/>
    </xf>
    <xf numFmtId="0" fontId="33" fillId="2" borderId="114" xfId="1" applyFont="1" applyFill="1" applyBorder="1" applyAlignment="1">
      <alignment horizontal="center" vertical="center"/>
    </xf>
    <xf numFmtId="0" fontId="33" fillId="2" borderId="117" xfId="1" applyFont="1" applyFill="1" applyBorder="1" applyAlignment="1">
      <alignment horizontal="center" vertical="center"/>
    </xf>
    <xf numFmtId="0" fontId="33" fillId="2" borderId="99" xfId="1" applyFont="1" applyFill="1" applyBorder="1" applyAlignment="1">
      <alignment horizontal="center" vertical="center"/>
    </xf>
    <xf numFmtId="0" fontId="33" fillId="2" borderId="121" xfId="1" applyFont="1" applyFill="1" applyBorder="1" applyAlignment="1">
      <alignment horizontal="center" vertical="center"/>
    </xf>
    <xf numFmtId="0" fontId="33" fillId="2" borderId="122" xfId="1" applyFont="1" applyFill="1" applyBorder="1" applyAlignment="1">
      <alignment horizontal="center" vertical="center"/>
    </xf>
    <xf numFmtId="0" fontId="33" fillId="2" borderId="126" xfId="1" applyFont="1" applyFill="1" applyBorder="1" applyAlignment="1">
      <alignment horizontal="center" vertical="center"/>
    </xf>
    <xf numFmtId="0" fontId="33" fillId="2" borderId="127" xfId="1" applyFont="1" applyFill="1" applyBorder="1" applyAlignment="1">
      <alignment horizontal="center" vertical="center"/>
    </xf>
    <xf numFmtId="0" fontId="9" fillId="2" borderId="83" xfId="1" applyFont="1" applyFill="1" applyBorder="1" applyAlignment="1">
      <alignment horizontal="left" vertical="top"/>
    </xf>
    <xf numFmtId="0" fontId="27" fillId="2" borderId="115" xfId="1" applyFont="1" applyFill="1" applyBorder="1" applyAlignment="1">
      <alignment horizontal="left" vertical="top"/>
    </xf>
    <xf numFmtId="0" fontId="28" fillId="2" borderId="2" xfId="1" applyFont="1" applyFill="1" applyBorder="1" applyAlignment="1">
      <alignment horizontal="distributed" vertical="center" wrapText="1" justifyLastLine="1"/>
    </xf>
    <xf numFmtId="0" fontId="28" fillId="2" borderId="0" xfId="1" applyFont="1" applyFill="1" applyAlignment="1">
      <alignment horizontal="distributed" justifyLastLine="1"/>
    </xf>
    <xf numFmtId="0" fontId="6" fillId="2" borderId="89" xfId="1" applyFont="1" applyFill="1" applyBorder="1" applyAlignment="1">
      <alignment horizontal="center" vertical="center"/>
    </xf>
    <xf numFmtId="0" fontId="6" fillId="2" borderId="90" xfId="1" applyFont="1" applyFill="1" applyBorder="1" applyAlignment="1">
      <alignment horizontal="center" vertical="center"/>
    </xf>
    <xf numFmtId="0" fontId="6" fillId="2" borderId="98" xfId="1" applyFont="1" applyFill="1" applyBorder="1" applyAlignment="1">
      <alignment horizontal="center" vertical="center"/>
    </xf>
    <xf numFmtId="0" fontId="6" fillId="2" borderId="128" xfId="1" applyFont="1" applyFill="1" applyBorder="1" applyAlignment="1">
      <alignment horizontal="center" vertical="center"/>
    </xf>
    <xf numFmtId="0" fontId="6" fillId="2" borderId="129" xfId="1" applyFont="1" applyFill="1" applyBorder="1" applyAlignment="1">
      <alignment horizontal="center" vertical="center"/>
    </xf>
    <xf numFmtId="0" fontId="35" fillId="2" borderId="94" xfId="1" applyFont="1" applyFill="1" applyBorder="1" applyAlignment="1">
      <alignment horizontal="center" vertical="center"/>
    </xf>
    <xf numFmtId="0" fontId="35" fillId="2" borderId="100" xfId="1" applyFont="1" applyFill="1" applyBorder="1" applyAlignment="1">
      <alignment horizontal="center" vertical="center"/>
    </xf>
    <xf numFmtId="0" fontId="35" fillId="2" borderId="130" xfId="1" applyFont="1" applyFill="1" applyBorder="1" applyAlignment="1">
      <alignment horizontal="center" vertical="center"/>
    </xf>
    <xf numFmtId="0" fontId="35" fillId="2" borderId="131" xfId="1" applyFont="1" applyFill="1" applyBorder="1" applyAlignment="1">
      <alignment horizontal="center" vertical="center"/>
    </xf>
    <xf numFmtId="0" fontId="36" fillId="2" borderId="12" xfId="1" applyFont="1" applyFill="1" applyBorder="1" applyAlignment="1">
      <alignment horizontal="center" vertical="center"/>
    </xf>
    <xf numFmtId="0" fontId="36" fillId="2" borderId="131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 shrinkToFit="1"/>
    </xf>
    <xf numFmtId="0" fontId="26" fillId="2" borderId="116" xfId="1" applyFont="1" applyFill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6" fillId="0" borderId="154" xfId="2" applyFont="1" applyBorder="1" applyAlignment="1">
      <alignment horizontal="center" vertical="center" shrinkToFit="1"/>
    </xf>
    <xf numFmtId="0" fontId="6" fillId="0" borderId="155" xfId="2" applyFont="1" applyBorder="1" applyAlignment="1">
      <alignment horizontal="center" vertical="center"/>
    </xf>
    <xf numFmtId="0" fontId="6" fillId="0" borderId="15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57" xfId="2" applyFont="1" applyBorder="1" applyAlignment="1">
      <alignment horizontal="center" vertical="center" shrinkToFit="1"/>
    </xf>
    <xf numFmtId="0" fontId="6" fillId="0" borderId="158" xfId="2" applyFont="1" applyBorder="1" applyAlignment="1">
      <alignment horizontal="center" vertical="center"/>
    </xf>
    <xf numFmtId="0" fontId="6" fillId="0" borderId="159" xfId="2" applyFont="1" applyBorder="1" applyAlignment="1">
      <alignment horizontal="center" vertical="center"/>
    </xf>
    <xf numFmtId="0" fontId="6" fillId="0" borderId="160" xfId="2" applyFont="1" applyBorder="1" applyAlignment="1">
      <alignment horizontal="center" vertical="center" shrinkToFit="1"/>
    </xf>
    <xf numFmtId="0" fontId="6" fillId="0" borderId="161" xfId="2" applyFont="1" applyBorder="1" applyAlignment="1">
      <alignment horizontal="center" vertical="center"/>
    </xf>
    <xf numFmtId="0" fontId="6" fillId="0" borderId="162" xfId="2" applyFont="1" applyBorder="1" applyAlignment="1">
      <alignment horizontal="center" vertical="center"/>
    </xf>
    <xf numFmtId="0" fontId="6" fillId="0" borderId="163" xfId="2" applyFont="1" applyBorder="1" applyAlignment="1">
      <alignment horizontal="center" vertical="center" shrinkToFit="1"/>
    </xf>
    <xf numFmtId="0" fontId="6" fillId="0" borderId="164" xfId="2" applyFont="1" applyBorder="1" applyAlignment="1">
      <alignment horizontal="center" vertical="center"/>
    </xf>
    <xf numFmtId="0" fontId="6" fillId="0" borderId="165" xfId="2" applyFont="1" applyBorder="1" applyAlignment="1">
      <alignment horizontal="center" vertical="center"/>
    </xf>
    <xf numFmtId="0" fontId="6" fillId="0" borderId="166" xfId="2" applyFont="1" applyBorder="1" applyAlignment="1">
      <alignment horizontal="center" vertical="center" shrinkToFit="1"/>
    </xf>
    <xf numFmtId="0" fontId="6" fillId="0" borderId="167" xfId="2" applyFont="1" applyBorder="1" applyAlignment="1">
      <alignment horizontal="center" vertical="center"/>
    </xf>
    <xf numFmtId="0" fontId="6" fillId="0" borderId="168" xfId="2" applyFont="1" applyBorder="1" applyAlignment="1">
      <alignment horizontal="center" vertical="center" shrinkToFit="1"/>
    </xf>
    <xf numFmtId="0" fontId="6" fillId="0" borderId="169" xfId="2" applyFont="1" applyBorder="1" applyAlignment="1">
      <alignment horizontal="center" vertical="center"/>
    </xf>
    <xf numFmtId="0" fontId="6" fillId="0" borderId="170" xfId="2" applyFont="1" applyBorder="1" applyAlignment="1">
      <alignment horizontal="center" vertical="center"/>
    </xf>
    <xf numFmtId="0" fontId="6" fillId="0" borderId="0" xfId="2" applyFont="1" applyAlignment="1">
      <alignment horizontal="distributed" vertical="center" indent="3"/>
    </xf>
    <xf numFmtId="0" fontId="6" fillId="0" borderId="171" xfId="2" applyFont="1" applyBorder="1" applyAlignment="1">
      <alignment horizontal="center" vertical="center" shrinkToFit="1"/>
    </xf>
    <xf numFmtId="0" fontId="6" fillId="0" borderId="172" xfId="2" applyFont="1" applyBorder="1" applyAlignment="1">
      <alignment horizontal="center" vertical="center"/>
    </xf>
    <xf numFmtId="0" fontId="6" fillId="0" borderId="173" xfId="2" applyFont="1" applyBorder="1" applyAlignment="1">
      <alignment horizontal="center" vertical="center"/>
    </xf>
    <xf numFmtId="0" fontId="6" fillId="0" borderId="174" xfId="2" applyFont="1" applyBorder="1" applyAlignment="1">
      <alignment horizontal="center" vertical="center"/>
    </xf>
    <xf numFmtId="0" fontId="6" fillId="0" borderId="175" xfId="2" applyFont="1" applyBorder="1" applyAlignment="1">
      <alignment horizontal="center" vertical="center"/>
    </xf>
    <xf numFmtId="0" fontId="6" fillId="0" borderId="176" xfId="2" applyFont="1" applyBorder="1" applyAlignment="1">
      <alignment horizontal="center" vertical="center"/>
    </xf>
    <xf numFmtId="0" fontId="38" fillId="0" borderId="0" xfId="2" applyFont="1" applyAlignment="1">
      <alignment horizontal="center" vertical="center"/>
    </xf>
  </cellXfs>
  <cellStyles count="3">
    <cellStyle name="標準" xfId="0" builtinId="0"/>
    <cellStyle name="標準 2" xfId="1" xr:uid="{6FBC88EA-533E-48E6-85C5-2343546868D7}"/>
    <cellStyle name="標準_新人大会結果（決勝リーグも）２１" xfId="2" xr:uid="{234A95A3-B06F-4B52-86F6-8B601B14D3EA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A6557E9-2058-DEAD-FAC3-360D6B743C09}"/>
            </a:ext>
          </a:extLst>
        </xdr:cNvPr>
        <xdr:cNvCxnSpPr/>
      </xdr:nvCxnSpPr>
      <xdr:spPr>
        <a:xfrm>
          <a:off x="195792" y="4000500"/>
          <a:ext cx="1693333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37</xdr:row>
      <xdr:rowOff>89958</xdr:rowOff>
    </xdr:from>
    <xdr:to>
      <xdr:col>7</xdr:col>
      <xdr:colOff>0</xdr:colOff>
      <xdr:row>37</xdr:row>
      <xdr:rowOff>89958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E869D4E-8454-563A-A5C3-494E187BADE3}"/>
            </a:ext>
          </a:extLst>
        </xdr:cNvPr>
        <xdr:cNvCxnSpPr/>
      </xdr:nvCxnSpPr>
      <xdr:spPr>
        <a:xfrm>
          <a:off x="195792" y="4376208"/>
          <a:ext cx="1693333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35AFFDF-80B1-5C18-72EE-AA2FF5919156}"/>
            </a:ext>
          </a:extLst>
        </xdr:cNvPr>
        <xdr:cNvCxnSpPr/>
      </xdr:nvCxnSpPr>
      <xdr:spPr>
        <a:xfrm>
          <a:off x="195792" y="6096000"/>
          <a:ext cx="1693333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5ED350B-4640-F708-5761-B652AFA84F16}"/>
            </a:ext>
          </a:extLst>
        </xdr:cNvPr>
        <xdr:cNvCxnSpPr/>
      </xdr:nvCxnSpPr>
      <xdr:spPr>
        <a:xfrm>
          <a:off x="195792" y="7429500"/>
          <a:ext cx="1693333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112</xdr:row>
      <xdr:rowOff>0</xdr:rowOff>
    </xdr:from>
    <xdr:to>
      <xdr:col>7</xdr:col>
      <xdr:colOff>0</xdr:colOff>
      <xdr:row>112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72E4FCF-D353-8137-092F-BDD3BA209984}"/>
            </a:ext>
          </a:extLst>
        </xdr:cNvPr>
        <xdr:cNvCxnSpPr/>
      </xdr:nvCxnSpPr>
      <xdr:spPr>
        <a:xfrm>
          <a:off x="195792" y="11430000"/>
          <a:ext cx="1693333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8</xdr:row>
      <xdr:rowOff>5292</xdr:rowOff>
    </xdr:from>
    <xdr:to>
      <xdr:col>36</xdr:col>
      <xdr:colOff>0</xdr:colOff>
      <xdr:row>8</xdr:row>
      <xdr:rowOff>5292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BC20DA0-08BB-C637-2A2A-A0335EE5E011}"/>
            </a:ext>
          </a:extLst>
        </xdr:cNvPr>
        <xdr:cNvCxnSpPr/>
      </xdr:nvCxnSpPr>
      <xdr:spPr>
        <a:xfrm>
          <a:off x="6392334" y="1529292"/>
          <a:ext cx="1693333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92</xdr:row>
      <xdr:rowOff>0</xdr:rowOff>
    </xdr:from>
    <xdr:to>
      <xdr:col>36</xdr:col>
      <xdr:colOff>0</xdr:colOff>
      <xdr:row>92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D5CC09B-ACBF-0937-531C-E7EB0712B5E8}"/>
            </a:ext>
          </a:extLst>
        </xdr:cNvPr>
        <xdr:cNvCxnSpPr/>
      </xdr:nvCxnSpPr>
      <xdr:spPr>
        <a:xfrm>
          <a:off x="6392333" y="95250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110</xdr:row>
      <xdr:rowOff>0</xdr:rowOff>
    </xdr:from>
    <xdr:to>
      <xdr:col>36</xdr:col>
      <xdr:colOff>0</xdr:colOff>
      <xdr:row>110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FB811EE-80C7-A438-C2D0-BAFEBCC3166F}"/>
            </a:ext>
          </a:extLst>
        </xdr:cNvPr>
        <xdr:cNvCxnSpPr/>
      </xdr:nvCxnSpPr>
      <xdr:spPr>
        <a:xfrm>
          <a:off x="6392333" y="112395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1</xdr:colOff>
      <xdr:row>14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E6CE803-A7BD-9D9A-0EF6-05EDD4ED91C5}"/>
            </a:ext>
          </a:extLst>
        </xdr:cNvPr>
        <xdr:cNvCxnSpPr/>
      </xdr:nvCxnSpPr>
      <xdr:spPr>
        <a:xfrm>
          <a:off x="8477250" y="20955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195791</xdr:colOff>
      <xdr:row>78</xdr:row>
      <xdr:rowOff>0</xdr:rowOff>
    </xdr:from>
    <xdr:to>
      <xdr:col>44</xdr:col>
      <xdr:colOff>0</xdr:colOff>
      <xdr:row>78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2A58F2F-8282-2C19-01EA-21F29839742C}"/>
            </a:ext>
          </a:extLst>
        </xdr:cNvPr>
        <xdr:cNvCxnSpPr/>
      </xdr:nvCxnSpPr>
      <xdr:spPr>
        <a:xfrm>
          <a:off x="8477249" y="81915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195791</xdr:colOff>
      <xdr:row>94</xdr:row>
      <xdr:rowOff>0</xdr:rowOff>
    </xdr:from>
    <xdr:to>
      <xdr:col>44</xdr:col>
      <xdr:colOff>0</xdr:colOff>
      <xdr:row>94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B0E3BDD-E602-2BE5-6159-2B0CE310DB3F}"/>
            </a:ext>
          </a:extLst>
        </xdr:cNvPr>
        <xdr:cNvCxnSpPr/>
      </xdr:nvCxnSpPr>
      <xdr:spPr>
        <a:xfrm>
          <a:off x="8477249" y="97155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195791</xdr:colOff>
      <xdr:row>22</xdr:row>
      <xdr:rowOff>0</xdr:rowOff>
    </xdr:from>
    <xdr:to>
      <xdr:col>73</xdr:col>
      <xdr:colOff>0</xdr:colOff>
      <xdr:row>22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17E377C-3E3F-7F81-2152-BF902433CCE5}"/>
            </a:ext>
          </a:extLst>
        </xdr:cNvPr>
        <xdr:cNvCxnSpPr/>
      </xdr:nvCxnSpPr>
      <xdr:spPr>
        <a:xfrm>
          <a:off x="14673791" y="28575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1</xdr:colOff>
      <xdr:row>38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6FC6575-4651-3F3B-89B9-18FE1E11789A}"/>
            </a:ext>
          </a:extLst>
        </xdr:cNvPr>
        <xdr:cNvCxnSpPr/>
      </xdr:nvCxnSpPr>
      <xdr:spPr>
        <a:xfrm>
          <a:off x="14673792" y="43815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195791</xdr:colOff>
      <xdr:row>112</xdr:row>
      <xdr:rowOff>0</xdr:rowOff>
    </xdr:from>
    <xdr:to>
      <xdr:col>73</xdr:col>
      <xdr:colOff>0</xdr:colOff>
      <xdr:row>112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CDEAF5F-40F7-AA9D-CE8F-38E0A6C155BC}"/>
            </a:ext>
          </a:extLst>
        </xdr:cNvPr>
        <xdr:cNvCxnSpPr/>
      </xdr:nvCxnSpPr>
      <xdr:spPr>
        <a:xfrm>
          <a:off x="14673791" y="11430000"/>
          <a:ext cx="1693334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A0102-1904-65B2-F9BD-97698AADD8A9}"/>
            </a:ext>
          </a:extLst>
        </xdr:cNvPr>
        <xdr:cNvSpPr txBox="1"/>
      </xdr:nvSpPr>
      <xdr:spPr>
        <a:xfrm>
          <a:off x="2673350" y="1612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9AB65A-63CC-E8B2-B91D-FD3C73B23D2A}"/>
            </a:ext>
          </a:extLst>
        </xdr:cNvPr>
        <xdr:cNvSpPr txBox="1"/>
      </xdr:nvSpPr>
      <xdr:spPr>
        <a:xfrm>
          <a:off x="2673350" y="2946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CE8E3CC-B318-ADF6-B807-53673D880277}"/>
            </a:ext>
          </a:extLst>
        </xdr:cNvPr>
        <xdr:cNvSpPr txBox="1"/>
      </xdr:nvSpPr>
      <xdr:spPr>
        <a:xfrm>
          <a:off x="2870200" y="2374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2126C5-CAA9-72D0-711B-78AA3F4F0CD6}"/>
            </a:ext>
          </a:extLst>
        </xdr:cNvPr>
        <xdr:cNvSpPr txBox="1"/>
      </xdr:nvSpPr>
      <xdr:spPr>
        <a:xfrm>
          <a:off x="2673350" y="4089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2527AC6-61F2-0CED-74B1-42657CD22AC4}"/>
            </a:ext>
          </a:extLst>
        </xdr:cNvPr>
        <xdr:cNvSpPr txBox="1"/>
      </xdr:nvSpPr>
      <xdr:spPr>
        <a:xfrm>
          <a:off x="2673350" y="5613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485801D-4A1F-604F-5B59-331F60F02295}"/>
            </a:ext>
          </a:extLst>
        </xdr:cNvPr>
        <xdr:cNvSpPr txBox="1"/>
      </xdr:nvSpPr>
      <xdr:spPr>
        <a:xfrm>
          <a:off x="2870200" y="4851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12</xdr:col>
      <xdr:colOff>0</xdr:colOff>
      <xdr:row>67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5C895D6-96F6-16F0-2BA7-3D3766B581E9}"/>
            </a:ext>
          </a:extLst>
        </xdr:cNvPr>
        <xdr:cNvSpPr txBox="1"/>
      </xdr:nvSpPr>
      <xdr:spPr>
        <a:xfrm>
          <a:off x="2673350" y="6756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71</xdr:row>
      <xdr:rowOff>6350</xdr:rowOff>
    </xdr:from>
    <xdr:to>
      <xdr:col>13</xdr:col>
      <xdr:colOff>0</xdr:colOff>
      <xdr:row>75</xdr:row>
      <xdr:rowOff>6350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E07706B-5555-D445-22D2-9A3EA44BDF81}"/>
            </a:ext>
          </a:extLst>
        </xdr:cNvPr>
        <xdr:cNvSpPr txBox="1"/>
      </xdr:nvSpPr>
      <xdr:spPr>
        <a:xfrm>
          <a:off x="2870200" y="752475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0</xdr:colOff>
      <xdr:row>83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901E514-5125-D528-E8F7-506FBF6886A0}"/>
            </a:ext>
          </a:extLst>
        </xdr:cNvPr>
        <xdr:cNvSpPr txBox="1"/>
      </xdr:nvSpPr>
      <xdr:spPr>
        <a:xfrm>
          <a:off x="2673350" y="8280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85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2900D24-B327-06E0-825E-21FAFF714102}"/>
            </a:ext>
          </a:extLst>
        </xdr:cNvPr>
        <xdr:cNvSpPr txBox="1"/>
      </xdr:nvSpPr>
      <xdr:spPr>
        <a:xfrm>
          <a:off x="3067050" y="8851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C518F07-0C7D-5250-C933-F62A01D2AEF3}"/>
            </a:ext>
          </a:extLst>
        </xdr:cNvPr>
        <xdr:cNvSpPr txBox="1"/>
      </xdr:nvSpPr>
      <xdr:spPr>
        <a:xfrm>
          <a:off x="2673350" y="9423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99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968F014-8152-0364-5C6A-40C3ECB96191}"/>
            </a:ext>
          </a:extLst>
        </xdr:cNvPr>
        <xdr:cNvSpPr txBox="1"/>
      </xdr:nvSpPr>
      <xdr:spPr>
        <a:xfrm>
          <a:off x="2870200" y="10185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107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EC43A33-AC5F-7B90-5B52-FD245247B077}"/>
            </a:ext>
          </a:extLst>
        </xdr:cNvPr>
        <xdr:cNvSpPr txBox="1"/>
      </xdr:nvSpPr>
      <xdr:spPr>
        <a:xfrm>
          <a:off x="2673350" y="10947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4421606-C549-449A-44C2-E1D760F8CCF1}"/>
            </a:ext>
          </a:extLst>
        </xdr:cNvPr>
        <xdr:cNvSpPr txBox="1"/>
      </xdr:nvSpPr>
      <xdr:spPr>
        <a:xfrm>
          <a:off x="5429250" y="10756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25</xdr:col>
      <xdr:colOff>0</xdr:colOff>
      <xdr:row>101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C436158-99FD-0084-2C60-64D2F1972F6C}"/>
            </a:ext>
          </a:extLst>
        </xdr:cNvPr>
        <xdr:cNvSpPr txBox="1"/>
      </xdr:nvSpPr>
      <xdr:spPr>
        <a:xfrm>
          <a:off x="5232400" y="9994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95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F4DD4B5-60A0-0AA6-76D2-7809D72375E1}"/>
            </a:ext>
          </a:extLst>
        </xdr:cNvPr>
        <xdr:cNvSpPr txBox="1"/>
      </xdr:nvSpPr>
      <xdr:spPr>
        <a:xfrm>
          <a:off x="5429250" y="9423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85</xdr:row>
      <xdr:rowOff>0</xdr:rowOff>
    </xdr:from>
    <xdr:to>
      <xdr:col>24</xdr:col>
      <xdr:colOff>0</xdr:colOff>
      <xdr:row>89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F343274-3B5A-BEAA-EDDB-05EF62E79E67}"/>
            </a:ext>
          </a:extLst>
        </xdr:cNvPr>
        <xdr:cNvSpPr txBox="1"/>
      </xdr:nvSpPr>
      <xdr:spPr>
        <a:xfrm>
          <a:off x="5035550" y="8851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B59792F-835B-8806-A461-230118E6404D}"/>
            </a:ext>
          </a:extLst>
        </xdr:cNvPr>
        <xdr:cNvSpPr txBox="1"/>
      </xdr:nvSpPr>
      <xdr:spPr>
        <a:xfrm>
          <a:off x="5429250" y="8280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71</xdr:row>
      <xdr:rowOff>12700</xdr:rowOff>
    </xdr:from>
    <xdr:to>
      <xdr:col>25</xdr:col>
      <xdr:colOff>0</xdr:colOff>
      <xdr:row>75</xdr:row>
      <xdr:rowOff>12700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2B48EBC-3680-BA65-C975-D2C97847DF7A}"/>
            </a:ext>
          </a:extLst>
        </xdr:cNvPr>
        <xdr:cNvSpPr txBox="1"/>
      </xdr:nvSpPr>
      <xdr:spPr>
        <a:xfrm>
          <a:off x="5232400" y="75311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63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A78557A-2154-F9C4-8BD6-3E9CF2F21455}"/>
            </a:ext>
          </a:extLst>
        </xdr:cNvPr>
        <xdr:cNvSpPr txBox="1"/>
      </xdr:nvSpPr>
      <xdr:spPr>
        <a:xfrm>
          <a:off x="5429250" y="6756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D564FE7-06A3-D08D-75E0-B5EBB60CA28C}"/>
            </a:ext>
          </a:extLst>
        </xdr:cNvPr>
        <xdr:cNvSpPr txBox="1"/>
      </xdr:nvSpPr>
      <xdr:spPr>
        <a:xfrm>
          <a:off x="5429250" y="5613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25</xdr:col>
      <xdr:colOff>0</xdr:colOff>
      <xdr:row>47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E9A8A60-9092-EF3E-0E66-FE66D2AF5137}"/>
            </a:ext>
          </a:extLst>
        </xdr:cNvPr>
        <xdr:cNvSpPr txBox="1"/>
      </xdr:nvSpPr>
      <xdr:spPr>
        <a:xfrm>
          <a:off x="5232400" y="4851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814BD73-E757-F72C-4599-8E57BF5D958A}"/>
            </a:ext>
          </a:extLst>
        </xdr:cNvPr>
        <xdr:cNvSpPr txBox="1"/>
      </xdr:nvSpPr>
      <xdr:spPr>
        <a:xfrm>
          <a:off x="5429250" y="4089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B56515A-C3AC-4A45-CD48-9CE52B911814}"/>
            </a:ext>
          </a:extLst>
        </xdr:cNvPr>
        <xdr:cNvSpPr txBox="1"/>
      </xdr:nvSpPr>
      <xdr:spPr>
        <a:xfrm>
          <a:off x="5035550" y="3517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34F7965-96D3-DAB5-2EA6-C0FB8ADF76EF}"/>
            </a:ext>
          </a:extLst>
        </xdr:cNvPr>
        <xdr:cNvSpPr txBox="1"/>
      </xdr:nvSpPr>
      <xdr:spPr>
        <a:xfrm>
          <a:off x="3067050" y="3517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17</xdr:row>
      <xdr:rowOff>6350</xdr:rowOff>
    </xdr:from>
    <xdr:to>
      <xdr:col>25</xdr:col>
      <xdr:colOff>0</xdr:colOff>
      <xdr:row>21</xdr:row>
      <xdr:rowOff>6350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9CB971D-BA4C-0822-7ADB-FCBBFC312317}"/>
            </a:ext>
          </a:extLst>
        </xdr:cNvPr>
        <xdr:cNvSpPr txBox="1"/>
      </xdr:nvSpPr>
      <xdr:spPr>
        <a:xfrm>
          <a:off x="5232400" y="238125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16BC452-E1D8-C76A-D8E2-9F7A9577A17C}"/>
            </a:ext>
          </a:extLst>
        </xdr:cNvPr>
        <xdr:cNvSpPr txBox="1"/>
      </xdr:nvSpPr>
      <xdr:spPr>
        <a:xfrm>
          <a:off x="5429250" y="1612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4C42F12-EF21-9440-1513-684ADDC8A561}"/>
            </a:ext>
          </a:extLst>
        </xdr:cNvPr>
        <xdr:cNvSpPr txBox="1"/>
      </xdr:nvSpPr>
      <xdr:spPr>
        <a:xfrm>
          <a:off x="5429250" y="304165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030BC5F-2673-328A-054C-619838EFCA7C}"/>
            </a:ext>
          </a:extLst>
        </xdr:cNvPr>
        <xdr:cNvSpPr txBox="1"/>
      </xdr:nvSpPr>
      <xdr:spPr>
        <a:xfrm>
          <a:off x="10972800" y="1612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49</xdr:col>
      <xdr:colOff>0</xdr:colOff>
      <xdr:row>27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BE6A6EB-BE19-C09B-CA90-3546AFE2D730}"/>
            </a:ext>
          </a:extLst>
        </xdr:cNvPr>
        <xdr:cNvSpPr txBox="1"/>
      </xdr:nvSpPr>
      <xdr:spPr>
        <a:xfrm>
          <a:off x="10972800" y="2946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74C016D-5BD0-86ED-D146-A10B9E1BBD3A}"/>
            </a:ext>
          </a:extLst>
        </xdr:cNvPr>
        <xdr:cNvSpPr txBox="1"/>
      </xdr:nvSpPr>
      <xdr:spPr>
        <a:xfrm>
          <a:off x="13728700" y="1612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492F97F-52D4-4F8D-E438-3343DA1B4B27}"/>
            </a:ext>
          </a:extLst>
        </xdr:cNvPr>
        <xdr:cNvSpPr txBox="1"/>
      </xdr:nvSpPr>
      <xdr:spPr>
        <a:xfrm>
          <a:off x="13728700" y="3136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61</xdr:col>
      <xdr:colOff>0</xdr:colOff>
      <xdr:row>35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D1B94B0-D0F7-CDBA-4438-2AFE28E7C603}"/>
            </a:ext>
          </a:extLst>
        </xdr:cNvPr>
        <xdr:cNvSpPr txBox="1"/>
      </xdr:nvSpPr>
      <xdr:spPr>
        <a:xfrm>
          <a:off x="13335000" y="3708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C0AC8B1-9596-3C15-10F4-8273283EF26E}"/>
            </a:ext>
          </a:extLst>
        </xdr:cNvPr>
        <xdr:cNvSpPr txBox="1"/>
      </xdr:nvSpPr>
      <xdr:spPr>
        <a:xfrm>
          <a:off x="11366500" y="3517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3D38C6A-01DF-5C19-ADE7-8A82880FD915}"/>
            </a:ext>
          </a:extLst>
        </xdr:cNvPr>
        <xdr:cNvSpPr txBox="1"/>
      </xdr:nvSpPr>
      <xdr:spPr>
        <a:xfrm>
          <a:off x="11169650" y="2374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69B76DD-F0D6-E391-CFCF-859FDE93938E}"/>
            </a:ext>
          </a:extLst>
        </xdr:cNvPr>
        <xdr:cNvSpPr txBox="1"/>
      </xdr:nvSpPr>
      <xdr:spPr>
        <a:xfrm>
          <a:off x="13531850" y="2374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FAE5311-057E-4779-2519-581619068A81}"/>
            </a:ext>
          </a:extLst>
        </xdr:cNvPr>
        <xdr:cNvSpPr txBox="1"/>
      </xdr:nvSpPr>
      <xdr:spPr>
        <a:xfrm>
          <a:off x="10972800" y="4089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43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52E2944-1B93-3BF9-713B-CE9A2ECBFC53}"/>
            </a:ext>
          </a:extLst>
        </xdr:cNvPr>
        <xdr:cNvSpPr txBox="1"/>
      </xdr:nvSpPr>
      <xdr:spPr>
        <a:xfrm>
          <a:off x="11169650" y="4851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DF2F9FD-EAA9-1922-0F52-304D3FC00245}"/>
            </a:ext>
          </a:extLst>
        </xdr:cNvPr>
        <xdr:cNvSpPr txBox="1"/>
      </xdr:nvSpPr>
      <xdr:spPr>
        <a:xfrm>
          <a:off x="10972800" y="5613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37</xdr:row>
      <xdr:rowOff>12700</xdr:rowOff>
    </xdr:from>
    <xdr:to>
      <xdr:col>63</xdr:col>
      <xdr:colOff>0</xdr:colOff>
      <xdr:row>41</xdr:row>
      <xdr:rowOff>12700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2FB8D88-F73A-D1B6-6462-194F5709667F}"/>
            </a:ext>
          </a:extLst>
        </xdr:cNvPr>
        <xdr:cNvSpPr txBox="1"/>
      </xdr:nvSpPr>
      <xdr:spPr>
        <a:xfrm>
          <a:off x="13728700" y="42926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53</xdr:row>
      <xdr:rowOff>12700</xdr:rowOff>
    </xdr:from>
    <xdr:to>
      <xdr:col>63</xdr:col>
      <xdr:colOff>0</xdr:colOff>
      <xdr:row>57</xdr:row>
      <xdr:rowOff>12700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DA214F3-8DD8-4E1B-9D8E-5B34C0DC6A7C}"/>
            </a:ext>
          </a:extLst>
        </xdr:cNvPr>
        <xdr:cNvSpPr txBox="1"/>
      </xdr:nvSpPr>
      <xdr:spPr>
        <a:xfrm>
          <a:off x="13728700" y="58166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56CE052-231F-84AE-CCB4-A10F91C219E2}"/>
            </a:ext>
          </a:extLst>
        </xdr:cNvPr>
        <xdr:cNvSpPr txBox="1"/>
      </xdr:nvSpPr>
      <xdr:spPr>
        <a:xfrm>
          <a:off x="13531850" y="5041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63</xdr:row>
      <xdr:rowOff>0</xdr:rowOff>
    </xdr:from>
    <xdr:to>
      <xdr:col>49</xdr:col>
      <xdr:colOff>0</xdr:colOff>
      <xdr:row>67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698EC8B-9057-7EA7-529C-F30582B6DDFF}"/>
            </a:ext>
          </a:extLst>
        </xdr:cNvPr>
        <xdr:cNvSpPr txBox="1"/>
      </xdr:nvSpPr>
      <xdr:spPr>
        <a:xfrm>
          <a:off x="10972800" y="6756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49</xdr:col>
      <xdr:colOff>0</xdr:colOff>
      <xdr:row>83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8AF9A7B-B598-635C-3383-9B820244EFDC}"/>
            </a:ext>
          </a:extLst>
        </xdr:cNvPr>
        <xdr:cNvSpPr txBox="1"/>
      </xdr:nvSpPr>
      <xdr:spPr>
        <a:xfrm>
          <a:off x="10972800" y="8280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71</xdr:row>
      <xdr:rowOff>0</xdr:rowOff>
    </xdr:from>
    <xdr:to>
      <xdr:col>50</xdr:col>
      <xdr:colOff>0</xdr:colOff>
      <xdr:row>75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8968753-A61D-0BCF-E209-21AFF7E96D64}"/>
            </a:ext>
          </a:extLst>
        </xdr:cNvPr>
        <xdr:cNvSpPr txBox="1"/>
      </xdr:nvSpPr>
      <xdr:spPr>
        <a:xfrm>
          <a:off x="11169650" y="7518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72F5142-7135-0C2C-4988-3223B5036E30}"/>
            </a:ext>
          </a:extLst>
        </xdr:cNvPr>
        <xdr:cNvSpPr txBox="1"/>
      </xdr:nvSpPr>
      <xdr:spPr>
        <a:xfrm>
          <a:off x="13728700" y="6946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F8D0DFF7-E972-D3A3-5F0E-DFFF3598A1CF}"/>
            </a:ext>
          </a:extLst>
        </xdr:cNvPr>
        <xdr:cNvSpPr txBox="1"/>
      </xdr:nvSpPr>
      <xdr:spPr>
        <a:xfrm>
          <a:off x="13728700" y="8470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91</xdr:row>
      <xdr:rowOff>0</xdr:rowOff>
    </xdr:from>
    <xdr:to>
      <xdr:col>49</xdr:col>
      <xdr:colOff>0</xdr:colOff>
      <xdr:row>95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712963F-3B1E-5126-66A3-7D76576241CF}"/>
            </a:ext>
          </a:extLst>
        </xdr:cNvPr>
        <xdr:cNvSpPr txBox="1"/>
      </xdr:nvSpPr>
      <xdr:spPr>
        <a:xfrm>
          <a:off x="10972800" y="9423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105</xdr:row>
      <xdr:rowOff>0</xdr:rowOff>
    </xdr:from>
    <xdr:to>
      <xdr:col>49</xdr:col>
      <xdr:colOff>0</xdr:colOff>
      <xdr:row>109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4CE94EA5-E776-2649-E209-7C706F01A8CD}"/>
            </a:ext>
          </a:extLst>
        </xdr:cNvPr>
        <xdr:cNvSpPr txBox="1"/>
      </xdr:nvSpPr>
      <xdr:spPr>
        <a:xfrm>
          <a:off x="10972800" y="10756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97</xdr:row>
      <xdr:rowOff>0</xdr:rowOff>
    </xdr:from>
    <xdr:to>
      <xdr:col>50</xdr:col>
      <xdr:colOff>0</xdr:colOff>
      <xdr:row>101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BBAF01E-8844-A01B-5270-962B3958C3D0}"/>
            </a:ext>
          </a:extLst>
        </xdr:cNvPr>
        <xdr:cNvSpPr txBox="1"/>
      </xdr:nvSpPr>
      <xdr:spPr>
        <a:xfrm>
          <a:off x="11169650" y="9994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99</xdr:row>
      <xdr:rowOff>0</xdr:rowOff>
    </xdr:from>
    <xdr:to>
      <xdr:col>62</xdr:col>
      <xdr:colOff>0</xdr:colOff>
      <xdr:row>103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E99293A-A5B9-60DC-4DCE-A5D2A30FD8AD}"/>
            </a:ext>
          </a:extLst>
        </xdr:cNvPr>
        <xdr:cNvSpPr txBox="1"/>
      </xdr:nvSpPr>
      <xdr:spPr>
        <a:xfrm>
          <a:off x="13531850" y="10185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93</xdr:row>
      <xdr:rowOff>0</xdr:rowOff>
    </xdr:from>
    <xdr:to>
      <xdr:col>63</xdr:col>
      <xdr:colOff>0</xdr:colOff>
      <xdr:row>97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F3F0385-E26F-C65D-DFD8-661C7CBB3594}"/>
            </a:ext>
          </a:extLst>
        </xdr:cNvPr>
        <xdr:cNvSpPr txBox="1"/>
      </xdr:nvSpPr>
      <xdr:spPr>
        <a:xfrm>
          <a:off x="13728700" y="9613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107</xdr:row>
      <xdr:rowOff>6350</xdr:rowOff>
    </xdr:from>
    <xdr:to>
      <xdr:col>63</xdr:col>
      <xdr:colOff>0</xdr:colOff>
      <xdr:row>111</xdr:row>
      <xdr:rowOff>6350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40F539F-3770-93D4-7540-8C61AD1AE934}"/>
            </a:ext>
          </a:extLst>
        </xdr:cNvPr>
        <xdr:cNvSpPr txBox="1"/>
      </xdr:nvSpPr>
      <xdr:spPr>
        <a:xfrm>
          <a:off x="13728700" y="1095375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786FB9C-B8A1-6E82-2BD1-BE9DD1364DCB}"/>
            </a:ext>
          </a:extLst>
        </xdr:cNvPr>
        <xdr:cNvSpPr txBox="1"/>
      </xdr:nvSpPr>
      <xdr:spPr>
        <a:xfrm>
          <a:off x="13335000" y="90424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51</xdr:col>
      <xdr:colOff>0</xdr:colOff>
      <xdr:row>89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3D64D0C-E118-AFB2-F589-9B13189978BD}"/>
            </a:ext>
          </a:extLst>
        </xdr:cNvPr>
        <xdr:cNvSpPr txBox="1"/>
      </xdr:nvSpPr>
      <xdr:spPr>
        <a:xfrm>
          <a:off x="11366500" y="8851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62</xdr:col>
      <xdr:colOff>0</xdr:colOff>
      <xdr:row>77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4CDB6D7-91B4-603A-4F11-75DEDCE660C1}"/>
            </a:ext>
          </a:extLst>
        </xdr:cNvPr>
        <xdr:cNvSpPr txBox="1"/>
      </xdr:nvSpPr>
      <xdr:spPr>
        <a:xfrm>
          <a:off x="13531850" y="7708900"/>
          <a:ext cx="196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32</xdr:row>
      <xdr:rowOff>0</xdr:rowOff>
    </xdr:from>
    <xdr:to>
      <xdr:col>44</xdr:col>
      <xdr:colOff>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BD53A4-86C0-C7FE-D035-9A552E5E9F38}"/>
            </a:ext>
          </a:extLst>
        </xdr:cNvPr>
        <xdr:cNvCxnSpPr/>
      </xdr:nvCxnSpPr>
      <xdr:spPr>
        <a:xfrm>
          <a:off x="8039100" y="6546850"/>
          <a:ext cx="16256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9A079E1-8E9D-D740-B9C6-44B581E1EAAC}"/>
            </a:ext>
          </a:extLst>
        </xdr:cNvPr>
        <xdr:cNvCxnSpPr/>
      </xdr:nvCxnSpPr>
      <xdr:spPr>
        <a:xfrm>
          <a:off x="184150" y="10483850"/>
          <a:ext cx="16256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6350</xdr:rowOff>
    </xdr:from>
    <xdr:to>
      <xdr:col>73</xdr:col>
      <xdr:colOff>0</xdr:colOff>
      <xdr:row>12</xdr:row>
      <xdr:rowOff>6350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02F568C-8EB6-4C22-AA18-A74F99B812B5}"/>
            </a:ext>
          </a:extLst>
        </xdr:cNvPr>
        <xdr:cNvCxnSpPr/>
      </xdr:nvCxnSpPr>
      <xdr:spPr>
        <a:xfrm>
          <a:off x="13900150" y="2616200"/>
          <a:ext cx="16256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</xdr:colOff>
      <xdr:row>6</xdr:row>
      <xdr:rowOff>0</xdr:rowOff>
    </xdr:from>
    <xdr:ext cx="184149" cy="3830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75CF2-CEB5-53F0-2396-D34D4D621CAE}"/>
            </a:ext>
          </a:extLst>
        </xdr:cNvPr>
        <xdr:cNvSpPr txBox="1"/>
      </xdr:nvSpPr>
      <xdr:spPr>
        <a:xfrm>
          <a:off x="2362201" y="14287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6</xdr:row>
      <xdr:rowOff>10619</xdr:rowOff>
    </xdr:from>
    <xdr:ext cx="184149" cy="38308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E973AB-CDC1-A748-98FB-1F6B6715810A}"/>
            </a:ext>
          </a:extLst>
        </xdr:cNvPr>
        <xdr:cNvSpPr txBox="1"/>
      </xdr:nvSpPr>
      <xdr:spPr>
        <a:xfrm>
          <a:off x="5308601" y="1439369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10</xdr:row>
      <xdr:rowOff>0</xdr:rowOff>
    </xdr:from>
    <xdr:ext cx="184149" cy="38308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FEECFCB-B663-EE70-9B88-7CBFDF7DE9D3}"/>
            </a:ext>
          </a:extLst>
        </xdr:cNvPr>
        <xdr:cNvSpPr txBox="1"/>
      </xdr:nvSpPr>
      <xdr:spPr>
        <a:xfrm>
          <a:off x="5124450" y="22161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1</xdr:colOff>
      <xdr:row>10</xdr:row>
      <xdr:rowOff>0</xdr:rowOff>
    </xdr:from>
    <xdr:ext cx="184149" cy="3830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D74584-23DB-EF54-E49A-1FDEC5521728}"/>
            </a:ext>
          </a:extLst>
        </xdr:cNvPr>
        <xdr:cNvSpPr txBox="1"/>
      </xdr:nvSpPr>
      <xdr:spPr>
        <a:xfrm>
          <a:off x="2546351" y="22161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1</xdr:colOff>
      <xdr:row>14</xdr:row>
      <xdr:rowOff>0</xdr:rowOff>
    </xdr:from>
    <xdr:ext cx="184149" cy="38308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51A535-C9DC-6813-7831-8D03550B5D81}"/>
            </a:ext>
          </a:extLst>
        </xdr:cNvPr>
        <xdr:cNvSpPr txBox="1"/>
      </xdr:nvSpPr>
      <xdr:spPr>
        <a:xfrm>
          <a:off x="2362201" y="30035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1</xdr:colOff>
      <xdr:row>16</xdr:row>
      <xdr:rowOff>0</xdr:rowOff>
    </xdr:from>
    <xdr:ext cx="184149" cy="38308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0B3302-6669-8A83-0213-F07AB182B59F}"/>
            </a:ext>
          </a:extLst>
        </xdr:cNvPr>
        <xdr:cNvSpPr txBox="1"/>
      </xdr:nvSpPr>
      <xdr:spPr>
        <a:xfrm>
          <a:off x="4940301" y="33972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14</xdr:row>
      <xdr:rowOff>0</xdr:rowOff>
    </xdr:from>
    <xdr:ext cx="184149" cy="3830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76BEC4-6F1D-CF7C-EEF1-27B0D3BE22AD}"/>
            </a:ext>
          </a:extLst>
        </xdr:cNvPr>
        <xdr:cNvSpPr txBox="1"/>
      </xdr:nvSpPr>
      <xdr:spPr>
        <a:xfrm>
          <a:off x="5308601" y="30035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1</xdr:colOff>
      <xdr:row>18</xdr:row>
      <xdr:rowOff>10619</xdr:rowOff>
    </xdr:from>
    <xdr:ext cx="184149" cy="38308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F7C6F1-6AD6-16B0-B739-0A4C688A43A4}"/>
            </a:ext>
          </a:extLst>
        </xdr:cNvPr>
        <xdr:cNvSpPr txBox="1"/>
      </xdr:nvSpPr>
      <xdr:spPr>
        <a:xfrm>
          <a:off x="2730501" y="3801569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1</xdr:colOff>
      <xdr:row>20</xdr:row>
      <xdr:rowOff>0</xdr:rowOff>
    </xdr:from>
    <xdr:ext cx="184149" cy="3830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741A972-D79E-C473-D607-6F702F1B7B76}"/>
            </a:ext>
          </a:extLst>
        </xdr:cNvPr>
        <xdr:cNvSpPr txBox="1"/>
      </xdr:nvSpPr>
      <xdr:spPr>
        <a:xfrm>
          <a:off x="2362201" y="41846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18</xdr:row>
      <xdr:rowOff>10619</xdr:rowOff>
    </xdr:from>
    <xdr:ext cx="184149" cy="38308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0B870B-3001-0C74-F2F3-DD840476C7E7}"/>
            </a:ext>
          </a:extLst>
        </xdr:cNvPr>
        <xdr:cNvSpPr txBox="1"/>
      </xdr:nvSpPr>
      <xdr:spPr>
        <a:xfrm>
          <a:off x="5308600" y="3801569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26</xdr:row>
      <xdr:rowOff>12700</xdr:rowOff>
    </xdr:from>
    <xdr:ext cx="184149" cy="38308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8AFDC1B-25A0-B433-CC7F-E6FC3E31A338}"/>
            </a:ext>
          </a:extLst>
        </xdr:cNvPr>
        <xdr:cNvSpPr txBox="1"/>
      </xdr:nvSpPr>
      <xdr:spPr>
        <a:xfrm>
          <a:off x="5308601" y="5378450"/>
          <a:ext cx="184149" cy="3830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1</xdr:colOff>
      <xdr:row>22</xdr:row>
      <xdr:rowOff>0</xdr:rowOff>
    </xdr:from>
    <xdr:ext cx="184149" cy="3937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C1216B3-07AA-D8B5-EAFE-2654F1AA8545}"/>
            </a:ext>
          </a:extLst>
        </xdr:cNvPr>
        <xdr:cNvSpPr txBox="1"/>
      </xdr:nvSpPr>
      <xdr:spPr>
        <a:xfrm>
          <a:off x="5124451" y="45783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1</xdr:colOff>
      <xdr:row>24</xdr:row>
      <xdr:rowOff>0</xdr:rowOff>
    </xdr:from>
    <xdr:ext cx="184149" cy="3937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F96E542-9576-1036-14FF-9CB7E0136989}"/>
            </a:ext>
          </a:extLst>
        </xdr:cNvPr>
        <xdr:cNvSpPr txBox="1"/>
      </xdr:nvSpPr>
      <xdr:spPr>
        <a:xfrm>
          <a:off x="2546351" y="49720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149" cy="3937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8C7647-F6B7-B2C1-97FF-967DA9CA7B1F}"/>
            </a:ext>
          </a:extLst>
        </xdr:cNvPr>
        <xdr:cNvSpPr txBox="1"/>
      </xdr:nvSpPr>
      <xdr:spPr>
        <a:xfrm>
          <a:off x="2362200" y="57594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30</xdr:row>
      <xdr:rowOff>0</xdr:rowOff>
    </xdr:from>
    <xdr:ext cx="184149" cy="3937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BE8A86-8145-9972-5D75-E5660A0A51D5}"/>
            </a:ext>
          </a:extLst>
        </xdr:cNvPr>
        <xdr:cNvSpPr txBox="1"/>
      </xdr:nvSpPr>
      <xdr:spPr>
        <a:xfrm>
          <a:off x="5308600" y="61531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1</xdr:colOff>
      <xdr:row>34</xdr:row>
      <xdr:rowOff>0</xdr:rowOff>
    </xdr:from>
    <xdr:ext cx="184149" cy="393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FDAC039-4B10-23F6-8EBE-9D42019728D7}"/>
            </a:ext>
          </a:extLst>
        </xdr:cNvPr>
        <xdr:cNvSpPr txBox="1"/>
      </xdr:nvSpPr>
      <xdr:spPr>
        <a:xfrm>
          <a:off x="5124451" y="69405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38</xdr:row>
      <xdr:rowOff>0</xdr:rowOff>
    </xdr:from>
    <xdr:ext cx="184149" cy="3937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8480244-A840-2B89-7478-6152E6927B6C}"/>
            </a:ext>
          </a:extLst>
        </xdr:cNvPr>
        <xdr:cNvSpPr txBox="1"/>
      </xdr:nvSpPr>
      <xdr:spPr>
        <a:xfrm>
          <a:off x="5308601" y="77279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149" cy="3937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CA7839-FDC1-3577-0A74-DA08ED20ECE3}"/>
            </a:ext>
          </a:extLst>
        </xdr:cNvPr>
        <xdr:cNvSpPr txBox="1"/>
      </xdr:nvSpPr>
      <xdr:spPr>
        <a:xfrm>
          <a:off x="2362200" y="65468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149" cy="3937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3EE88E1-94A9-2E04-D842-8E6002EAD9BE}"/>
            </a:ext>
          </a:extLst>
        </xdr:cNvPr>
        <xdr:cNvSpPr txBox="1"/>
      </xdr:nvSpPr>
      <xdr:spPr>
        <a:xfrm>
          <a:off x="2546350" y="73342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1</xdr:colOff>
      <xdr:row>40</xdr:row>
      <xdr:rowOff>0</xdr:rowOff>
    </xdr:from>
    <xdr:ext cx="184149" cy="3937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351C7E6-482E-11EF-0915-FD564BE45746}"/>
            </a:ext>
          </a:extLst>
        </xdr:cNvPr>
        <xdr:cNvSpPr txBox="1"/>
      </xdr:nvSpPr>
      <xdr:spPr>
        <a:xfrm>
          <a:off x="2362201" y="81216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1</xdr:colOff>
      <xdr:row>42</xdr:row>
      <xdr:rowOff>6350</xdr:rowOff>
    </xdr:from>
    <xdr:ext cx="184149" cy="3937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885B861-6528-263C-BCB5-4DF02B8EEAAE}"/>
            </a:ext>
          </a:extLst>
        </xdr:cNvPr>
        <xdr:cNvSpPr txBox="1"/>
      </xdr:nvSpPr>
      <xdr:spPr>
        <a:xfrm>
          <a:off x="2730501" y="852170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44</xdr:row>
      <xdr:rowOff>0</xdr:rowOff>
    </xdr:from>
    <xdr:ext cx="184149" cy="3937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A5265B-CF40-BB27-01A7-4CA85C88CBA3}"/>
            </a:ext>
          </a:extLst>
        </xdr:cNvPr>
        <xdr:cNvSpPr txBox="1"/>
      </xdr:nvSpPr>
      <xdr:spPr>
        <a:xfrm>
          <a:off x="5308601" y="89090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48</xdr:row>
      <xdr:rowOff>0</xdr:rowOff>
    </xdr:from>
    <xdr:ext cx="184149" cy="3937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271E6B9-8433-7006-2661-A7C9D085EC06}"/>
            </a:ext>
          </a:extLst>
        </xdr:cNvPr>
        <xdr:cNvSpPr txBox="1"/>
      </xdr:nvSpPr>
      <xdr:spPr>
        <a:xfrm>
          <a:off x="5124450" y="96964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1</xdr:colOff>
      <xdr:row>48</xdr:row>
      <xdr:rowOff>0</xdr:rowOff>
    </xdr:from>
    <xdr:ext cx="184149" cy="3937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2AE80CD-1BD2-A0D4-EBD6-03E44092944A}"/>
            </a:ext>
          </a:extLst>
        </xdr:cNvPr>
        <xdr:cNvSpPr txBox="1"/>
      </xdr:nvSpPr>
      <xdr:spPr>
        <a:xfrm>
          <a:off x="2546351" y="96964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1</xdr:colOff>
      <xdr:row>44</xdr:row>
      <xdr:rowOff>0</xdr:rowOff>
    </xdr:from>
    <xdr:ext cx="184149" cy="3937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884FB54-96EE-6E79-9135-8B080438F626}"/>
            </a:ext>
          </a:extLst>
        </xdr:cNvPr>
        <xdr:cNvSpPr txBox="1"/>
      </xdr:nvSpPr>
      <xdr:spPr>
        <a:xfrm>
          <a:off x="2362201" y="89090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1</xdr:colOff>
      <xdr:row>52</xdr:row>
      <xdr:rowOff>0</xdr:rowOff>
    </xdr:from>
    <xdr:ext cx="184149" cy="3937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F491724-BADD-79DD-DB76-3572E80FFF7B}"/>
            </a:ext>
          </a:extLst>
        </xdr:cNvPr>
        <xdr:cNvSpPr txBox="1"/>
      </xdr:nvSpPr>
      <xdr:spPr>
        <a:xfrm>
          <a:off x="2362201" y="104838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52</xdr:row>
      <xdr:rowOff>0</xdr:rowOff>
    </xdr:from>
    <xdr:ext cx="184149" cy="3937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6BBA3D3-02AC-42B0-24B8-6DDBCCE3F13C}"/>
            </a:ext>
          </a:extLst>
        </xdr:cNvPr>
        <xdr:cNvSpPr txBox="1"/>
      </xdr:nvSpPr>
      <xdr:spPr>
        <a:xfrm>
          <a:off x="5308601" y="104838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1</xdr:colOff>
      <xdr:row>40</xdr:row>
      <xdr:rowOff>0</xdr:rowOff>
    </xdr:from>
    <xdr:ext cx="184149" cy="3937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CBC5158-F344-8A1F-E754-8BF902D17AC9}"/>
            </a:ext>
          </a:extLst>
        </xdr:cNvPr>
        <xdr:cNvSpPr txBox="1"/>
      </xdr:nvSpPr>
      <xdr:spPr>
        <a:xfrm>
          <a:off x="4940301" y="8121650"/>
          <a:ext cx="184149" cy="393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6</xdr:row>
      <xdr:rowOff>1</xdr:rowOff>
    </xdr:from>
    <xdr:ext cx="184149" cy="393699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C9C20A7-4366-8477-F878-23B1F83A04C8}"/>
            </a:ext>
          </a:extLst>
        </xdr:cNvPr>
        <xdr:cNvSpPr txBox="1"/>
      </xdr:nvSpPr>
      <xdr:spPr>
        <a:xfrm>
          <a:off x="10217151" y="14287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10</xdr:row>
      <xdr:rowOff>1</xdr:rowOff>
    </xdr:from>
    <xdr:ext cx="184149" cy="393699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8F83003-9B88-2118-44F7-2684D82C50E4}"/>
            </a:ext>
          </a:extLst>
        </xdr:cNvPr>
        <xdr:cNvSpPr txBox="1"/>
      </xdr:nvSpPr>
      <xdr:spPr>
        <a:xfrm>
          <a:off x="10401300" y="22161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0</xdr:colOff>
      <xdr:row>14</xdr:row>
      <xdr:rowOff>1</xdr:rowOff>
    </xdr:from>
    <xdr:ext cx="184149" cy="393699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681476D-160C-F619-1618-DDBBB59EC815}"/>
            </a:ext>
          </a:extLst>
        </xdr:cNvPr>
        <xdr:cNvSpPr txBox="1"/>
      </xdr:nvSpPr>
      <xdr:spPr>
        <a:xfrm>
          <a:off x="10217150" y="30035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6</xdr:row>
      <xdr:rowOff>1</xdr:rowOff>
    </xdr:from>
    <xdr:ext cx="184149" cy="393699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655A239-2D70-D364-B433-D02ECA0C6EA9}"/>
            </a:ext>
          </a:extLst>
        </xdr:cNvPr>
        <xdr:cNvSpPr txBox="1"/>
      </xdr:nvSpPr>
      <xdr:spPr>
        <a:xfrm>
          <a:off x="13163551" y="14287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0</xdr:colOff>
      <xdr:row>14</xdr:row>
      <xdr:rowOff>1</xdr:rowOff>
    </xdr:from>
    <xdr:ext cx="184149" cy="393699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A2C3553-A281-FB15-5F38-A0175F538052}"/>
            </a:ext>
          </a:extLst>
        </xdr:cNvPr>
        <xdr:cNvSpPr txBox="1"/>
      </xdr:nvSpPr>
      <xdr:spPr>
        <a:xfrm>
          <a:off x="13163550" y="30035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2</xdr:colOff>
      <xdr:row>20</xdr:row>
      <xdr:rowOff>0</xdr:rowOff>
    </xdr:from>
    <xdr:ext cx="184149" cy="393699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CACA259-B23D-93F2-0335-82BBE3B67C75}"/>
            </a:ext>
          </a:extLst>
        </xdr:cNvPr>
        <xdr:cNvSpPr txBox="1"/>
      </xdr:nvSpPr>
      <xdr:spPr>
        <a:xfrm>
          <a:off x="10217152" y="4184650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28</xdr:row>
      <xdr:rowOff>0</xdr:rowOff>
    </xdr:from>
    <xdr:ext cx="184149" cy="393699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052FAEA-2756-B72C-9240-A8DA93A84003}"/>
            </a:ext>
          </a:extLst>
        </xdr:cNvPr>
        <xdr:cNvSpPr txBox="1"/>
      </xdr:nvSpPr>
      <xdr:spPr>
        <a:xfrm>
          <a:off x="10217151" y="5759450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18</xdr:row>
      <xdr:rowOff>1</xdr:rowOff>
    </xdr:from>
    <xdr:ext cx="184149" cy="393699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E14D395-A306-8CBF-63AC-9FD48A387860}"/>
            </a:ext>
          </a:extLst>
        </xdr:cNvPr>
        <xdr:cNvSpPr txBox="1"/>
      </xdr:nvSpPr>
      <xdr:spPr>
        <a:xfrm>
          <a:off x="13163551" y="37909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26</xdr:row>
      <xdr:rowOff>0</xdr:rowOff>
    </xdr:from>
    <xdr:ext cx="184149" cy="393699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EF145EF-8C86-D31B-7AA2-B44B6B982903}"/>
            </a:ext>
          </a:extLst>
        </xdr:cNvPr>
        <xdr:cNvSpPr txBox="1"/>
      </xdr:nvSpPr>
      <xdr:spPr>
        <a:xfrm>
          <a:off x="13163551" y="5365750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1</xdr:colOff>
      <xdr:row>22</xdr:row>
      <xdr:rowOff>1</xdr:rowOff>
    </xdr:from>
    <xdr:ext cx="184149" cy="393699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70176DD-C016-23D9-8172-55816005C28A}"/>
            </a:ext>
          </a:extLst>
        </xdr:cNvPr>
        <xdr:cNvSpPr txBox="1"/>
      </xdr:nvSpPr>
      <xdr:spPr>
        <a:xfrm>
          <a:off x="12979401" y="45783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1</xdr:colOff>
      <xdr:row>16</xdr:row>
      <xdr:rowOff>6351</xdr:rowOff>
    </xdr:from>
    <xdr:ext cx="184149" cy="393699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1BEDF7A-5A9C-AD54-DE5B-245027C381A8}"/>
            </a:ext>
          </a:extLst>
        </xdr:cNvPr>
        <xdr:cNvSpPr txBox="1"/>
      </xdr:nvSpPr>
      <xdr:spPr>
        <a:xfrm>
          <a:off x="12795251" y="340360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1</xdr:colOff>
      <xdr:row>18</xdr:row>
      <xdr:rowOff>1</xdr:rowOff>
    </xdr:from>
    <xdr:ext cx="184149" cy="393699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1F979A2-9BE5-D9EC-DFDE-353D6337F3CE}"/>
            </a:ext>
          </a:extLst>
        </xdr:cNvPr>
        <xdr:cNvSpPr txBox="1"/>
      </xdr:nvSpPr>
      <xdr:spPr>
        <a:xfrm>
          <a:off x="10585451" y="37909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1</xdr:colOff>
      <xdr:row>10</xdr:row>
      <xdr:rowOff>1</xdr:rowOff>
    </xdr:from>
    <xdr:ext cx="184149" cy="393699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4B23686-3044-3890-59E4-A0B342F8B67B}"/>
            </a:ext>
          </a:extLst>
        </xdr:cNvPr>
        <xdr:cNvSpPr txBox="1"/>
      </xdr:nvSpPr>
      <xdr:spPr>
        <a:xfrm>
          <a:off x="12979401" y="22161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24</xdr:row>
      <xdr:rowOff>0</xdr:rowOff>
    </xdr:from>
    <xdr:ext cx="184149" cy="393699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584D20B-AFC7-5C30-E9EC-8D7C49B65F15}"/>
            </a:ext>
          </a:extLst>
        </xdr:cNvPr>
        <xdr:cNvSpPr txBox="1"/>
      </xdr:nvSpPr>
      <xdr:spPr>
        <a:xfrm>
          <a:off x="10401300" y="4972050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32</xdr:row>
      <xdr:rowOff>0</xdr:rowOff>
    </xdr:from>
    <xdr:ext cx="184149" cy="393699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EA6C03B-9AA3-E22E-DF55-8052120A7D02}"/>
            </a:ext>
          </a:extLst>
        </xdr:cNvPr>
        <xdr:cNvSpPr txBox="1"/>
      </xdr:nvSpPr>
      <xdr:spPr>
        <a:xfrm>
          <a:off x="10217151" y="6546850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1</xdr:colOff>
      <xdr:row>36</xdr:row>
      <xdr:rowOff>12701</xdr:rowOff>
    </xdr:from>
    <xdr:ext cx="184149" cy="393699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EE7EA53-94E5-C1E4-1697-F7C3B247C7D5}"/>
            </a:ext>
          </a:extLst>
        </xdr:cNvPr>
        <xdr:cNvSpPr txBox="1"/>
      </xdr:nvSpPr>
      <xdr:spPr>
        <a:xfrm>
          <a:off x="10401301" y="73469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1</xdr:colOff>
      <xdr:row>34</xdr:row>
      <xdr:rowOff>1</xdr:rowOff>
    </xdr:from>
    <xdr:ext cx="184149" cy="39369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C7191C4-A7D4-32D6-BEF7-CA949F04672D}"/>
            </a:ext>
          </a:extLst>
        </xdr:cNvPr>
        <xdr:cNvSpPr txBox="1"/>
      </xdr:nvSpPr>
      <xdr:spPr>
        <a:xfrm>
          <a:off x="12979401" y="69405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0</xdr:colOff>
      <xdr:row>30</xdr:row>
      <xdr:rowOff>1</xdr:rowOff>
    </xdr:from>
    <xdr:ext cx="184149" cy="393699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BB31F61-4AC1-0A8C-0A78-3C8A176C20B6}"/>
            </a:ext>
          </a:extLst>
        </xdr:cNvPr>
        <xdr:cNvSpPr txBox="1"/>
      </xdr:nvSpPr>
      <xdr:spPr>
        <a:xfrm>
          <a:off x="13163550" y="61531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38</xdr:row>
      <xdr:rowOff>1</xdr:rowOff>
    </xdr:from>
    <xdr:ext cx="184149" cy="393699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C0CF2F9-C850-8F1B-B737-A18D5ED84DB3}"/>
            </a:ext>
          </a:extLst>
        </xdr:cNvPr>
        <xdr:cNvSpPr txBox="1"/>
      </xdr:nvSpPr>
      <xdr:spPr>
        <a:xfrm>
          <a:off x="13163551" y="77279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40</xdr:row>
      <xdr:rowOff>1</xdr:rowOff>
    </xdr:from>
    <xdr:ext cx="184149" cy="393699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1A09005-4EDF-5749-1C4D-2B12504BBDAE}"/>
            </a:ext>
          </a:extLst>
        </xdr:cNvPr>
        <xdr:cNvSpPr txBox="1"/>
      </xdr:nvSpPr>
      <xdr:spPr>
        <a:xfrm>
          <a:off x="12795250" y="81216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42</xdr:row>
      <xdr:rowOff>1</xdr:rowOff>
    </xdr:from>
    <xdr:ext cx="184149" cy="393699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A78F22B-34D7-7C19-8A4C-62C745BBC761}"/>
            </a:ext>
          </a:extLst>
        </xdr:cNvPr>
        <xdr:cNvSpPr txBox="1"/>
      </xdr:nvSpPr>
      <xdr:spPr>
        <a:xfrm>
          <a:off x="10585450" y="85153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40</xdr:row>
      <xdr:rowOff>1</xdr:rowOff>
    </xdr:from>
    <xdr:ext cx="184149" cy="393699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83AF67C-6E66-7EAA-2005-53A4FA48A835}"/>
            </a:ext>
          </a:extLst>
        </xdr:cNvPr>
        <xdr:cNvSpPr txBox="1"/>
      </xdr:nvSpPr>
      <xdr:spPr>
        <a:xfrm>
          <a:off x="10217151" y="81216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0</xdr:colOff>
      <xdr:row>44</xdr:row>
      <xdr:rowOff>1</xdr:rowOff>
    </xdr:from>
    <xdr:ext cx="184149" cy="393699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0EC188A-1DD5-BFD0-7C89-569BD12701B8}"/>
            </a:ext>
          </a:extLst>
        </xdr:cNvPr>
        <xdr:cNvSpPr txBox="1"/>
      </xdr:nvSpPr>
      <xdr:spPr>
        <a:xfrm>
          <a:off x="10217150" y="89090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44</xdr:row>
      <xdr:rowOff>1</xdr:rowOff>
    </xdr:from>
    <xdr:ext cx="184149" cy="393699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C2BB38C-0190-5E78-9C92-E4CBFCACD47B}"/>
            </a:ext>
          </a:extLst>
        </xdr:cNvPr>
        <xdr:cNvSpPr txBox="1"/>
      </xdr:nvSpPr>
      <xdr:spPr>
        <a:xfrm>
          <a:off x="13163551" y="89090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48</xdr:row>
      <xdr:rowOff>1</xdr:rowOff>
    </xdr:from>
    <xdr:ext cx="184149" cy="393699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AB10840-E537-6DB1-1B12-C4FDF4C211A7}"/>
            </a:ext>
          </a:extLst>
        </xdr:cNvPr>
        <xdr:cNvSpPr txBox="1"/>
      </xdr:nvSpPr>
      <xdr:spPr>
        <a:xfrm>
          <a:off x="12979400" y="96964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1</xdr:colOff>
      <xdr:row>48</xdr:row>
      <xdr:rowOff>1</xdr:rowOff>
    </xdr:from>
    <xdr:ext cx="184149" cy="393699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5ECC767-48CF-B6EB-F48C-E32E3E2829D9}"/>
            </a:ext>
          </a:extLst>
        </xdr:cNvPr>
        <xdr:cNvSpPr txBox="1"/>
      </xdr:nvSpPr>
      <xdr:spPr>
        <a:xfrm>
          <a:off x="10401301" y="96964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52</xdr:row>
      <xdr:rowOff>1</xdr:rowOff>
    </xdr:from>
    <xdr:ext cx="184149" cy="393699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77FE75D-09DC-9BC7-AD2D-74A8D8F1CEB3}"/>
            </a:ext>
          </a:extLst>
        </xdr:cNvPr>
        <xdr:cNvSpPr txBox="1"/>
      </xdr:nvSpPr>
      <xdr:spPr>
        <a:xfrm>
          <a:off x="10217151" y="104838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0</xdr:colOff>
      <xdr:row>52</xdr:row>
      <xdr:rowOff>1</xdr:rowOff>
    </xdr:from>
    <xdr:ext cx="184149" cy="39369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C00616B-A615-5BDF-21E3-C44C1FA41DAD}"/>
            </a:ext>
          </a:extLst>
        </xdr:cNvPr>
        <xdr:cNvSpPr txBox="1"/>
      </xdr:nvSpPr>
      <xdr:spPr>
        <a:xfrm>
          <a:off x="13163550" y="10483851"/>
          <a:ext cx="184149" cy="3936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3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6350</xdr:colOff>
      <xdr:row>14</xdr:row>
      <xdr:rowOff>88900</xdr:rowOff>
    </xdr:from>
    <xdr:to>
      <xdr:col>25</xdr:col>
      <xdr:colOff>0</xdr:colOff>
      <xdr:row>16</xdr:row>
      <xdr:rowOff>0</xdr:rowOff>
    </xdr:to>
    <xdr:sp macro="" textlink="">
      <xdr:nvSpPr>
        <xdr:cNvPr id="2" name="フローチャート: 端子 1">
          <a:extLst>
            <a:ext uri="{FF2B5EF4-FFF2-40B4-BE49-F238E27FC236}">
              <a16:creationId xmlns:a16="http://schemas.microsoft.com/office/drawing/2014/main" id="{802CF942-F3AE-5463-4F55-6F72E425B8ED}"/>
            </a:ext>
          </a:extLst>
        </xdr:cNvPr>
        <xdr:cNvSpPr/>
      </xdr:nvSpPr>
      <xdr:spPr>
        <a:xfrm>
          <a:off x="4718050" y="3124200"/>
          <a:ext cx="927100" cy="266700"/>
        </a:xfrm>
        <a:prstGeom prst="flowChartTerminator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67/75=0.89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6350</xdr:colOff>
      <xdr:row>19</xdr:row>
      <xdr:rowOff>88900</xdr:rowOff>
    </xdr:from>
    <xdr:to>
      <xdr:col>25</xdr:col>
      <xdr:colOff>0</xdr:colOff>
      <xdr:row>21</xdr:row>
      <xdr:rowOff>0</xdr:rowOff>
    </xdr:to>
    <xdr:sp macro="" textlink="">
      <xdr:nvSpPr>
        <xdr:cNvPr id="3" name="フローチャート: 端子 2">
          <a:extLst>
            <a:ext uri="{FF2B5EF4-FFF2-40B4-BE49-F238E27FC236}">
              <a16:creationId xmlns:a16="http://schemas.microsoft.com/office/drawing/2014/main" id="{0304FE7E-C881-DC01-F77D-2E444BFA79C7}"/>
            </a:ext>
          </a:extLst>
        </xdr:cNvPr>
        <xdr:cNvSpPr/>
      </xdr:nvSpPr>
      <xdr:spPr>
        <a:xfrm>
          <a:off x="4718050" y="4013200"/>
          <a:ext cx="927100" cy="266700"/>
        </a:xfrm>
        <a:prstGeom prst="flowChartTerminator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66/68=0.97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6350</xdr:colOff>
      <xdr:row>24</xdr:row>
      <xdr:rowOff>88900</xdr:rowOff>
    </xdr:from>
    <xdr:to>
      <xdr:col>25</xdr:col>
      <xdr:colOff>0</xdr:colOff>
      <xdr:row>26</xdr:row>
      <xdr:rowOff>0</xdr:rowOff>
    </xdr:to>
    <xdr:sp macro="" textlink="">
      <xdr:nvSpPr>
        <xdr:cNvPr id="4" name="フローチャート: 端子 3">
          <a:extLst>
            <a:ext uri="{FF2B5EF4-FFF2-40B4-BE49-F238E27FC236}">
              <a16:creationId xmlns:a16="http://schemas.microsoft.com/office/drawing/2014/main" id="{F9ED825E-4FFE-6B80-37C2-3EC09B968025}"/>
            </a:ext>
          </a:extLst>
        </xdr:cNvPr>
        <xdr:cNvSpPr/>
      </xdr:nvSpPr>
      <xdr:spPr>
        <a:xfrm>
          <a:off x="4718050" y="4902200"/>
          <a:ext cx="927100" cy="266700"/>
        </a:xfrm>
        <a:prstGeom prst="flowChartTerminator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74/64=1.16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5_&#20840;&#26085;&#26412;&#12472;&#12517;&#12491;&#12450;_&#38918;&#20301;.xlsx" TargetMode="External"/><Relationship Id="rId1" Type="http://schemas.openxmlformats.org/officeDocument/2006/relationships/externalLinkPath" Target="/Users/nm_ok/Downloads/R05_&#20840;&#26085;&#26412;&#12472;&#12517;&#12491;&#1245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0904A-EAFB-44D0-A92B-4C8B7FDA0FD6}">
  <sheetPr codeName="Sheet22">
    <pageSetUpPr fitToPage="1"/>
  </sheetPr>
  <dimension ref="B1:BU121"/>
  <sheetViews>
    <sheetView tabSelected="1" zoomScaleNormal="100" workbookViewId="0">
      <selection activeCell="AF119" sqref="AF119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6" customWidth="1"/>
    <col min="5" max="5" width="1.77734375" style="5" customWidth="1"/>
    <col min="6" max="6" width="6.77734375" style="4" customWidth="1"/>
    <col min="7" max="7" width="1.77734375" style="5" customWidth="1"/>
    <col min="8" max="30" width="2.77734375" style="2" customWidth="1"/>
    <col min="31" max="31" width="0" style="2" hidden="1" customWidth="1"/>
    <col min="32" max="32" width="9.33203125" style="6" customWidth="1"/>
    <col min="33" max="33" width="1.77734375" style="5" customWidth="1"/>
    <col min="34" max="34" width="6.77734375" style="4" customWidth="1"/>
    <col min="35" max="35" width="1.77734375" style="5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6" customWidth="1"/>
    <col min="42" max="42" width="1.77734375" style="5" customWidth="1"/>
    <col min="43" max="43" width="6.77734375" style="4" customWidth="1"/>
    <col min="44" max="44" width="1.77734375" style="5" customWidth="1"/>
    <col min="45" max="67" width="2.77734375" style="2" customWidth="1"/>
    <col min="68" max="68" width="0" style="2" hidden="1" customWidth="1"/>
    <col min="69" max="69" width="9.33203125" style="6" customWidth="1"/>
    <col min="70" max="70" width="1.77734375" style="5" customWidth="1"/>
    <col min="71" max="71" width="6.77734375" style="4" customWidth="1"/>
    <col min="72" max="72" width="1.77734375" style="5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159" t="s">
        <v>310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</row>
    <row r="3" spans="2:73" ht="25.05" customHeight="1" x14ac:dyDescent="0.2">
      <c r="AE3" s="161" t="s">
        <v>124</v>
      </c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BM3" s="162" t="s">
        <v>2</v>
      </c>
      <c r="BN3" s="160"/>
      <c r="BO3" s="160"/>
      <c r="BP3" s="160"/>
      <c r="BQ3" s="160"/>
      <c r="BR3" s="160"/>
      <c r="BS3" s="160"/>
      <c r="BT3" s="160"/>
      <c r="BU3" s="160"/>
    </row>
    <row r="4" spans="2:73" x14ac:dyDescent="0.2">
      <c r="BM4" s="162" t="s">
        <v>3</v>
      </c>
      <c r="BN4" s="160"/>
      <c r="BO4" s="160"/>
      <c r="BP4" s="160"/>
      <c r="BQ4" s="160"/>
      <c r="BR4" s="160"/>
      <c r="BS4" s="160"/>
      <c r="BT4" s="160"/>
      <c r="BU4" s="160"/>
    </row>
    <row r="6" spans="2:73" ht="7.65" customHeight="1" thickBot="1" x14ac:dyDescent="0.25">
      <c r="B6" s="163">
        <v>1</v>
      </c>
      <c r="D6" s="164" t="s">
        <v>36</v>
      </c>
      <c r="E6" s="165" t="s">
        <v>5</v>
      </c>
      <c r="F6" s="166" t="s">
        <v>9</v>
      </c>
      <c r="G6" s="165" t="s">
        <v>7</v>
      </c>
      <c r="H6" s="93"/>
      <c r="I6" s="93"/>
      <c r="J6" s="7"/>
      <c r="K6" s="7"/>
      <c r="L6" s="7"/>
      <c r="M6" s="7"/>
      <c r="Q6" s="8"/>
      <c r="R6" s="167" t="s">
        <v>343</v>
      </c>
      <c r="S6" s="168"/>
      <c r="T6" s="168"/>
      <c r="U6" s="8"/>
      <c r="Y6" s="7"/>
      <c r="Z6" s="7"/>
      <c r="AA6" s="7"/>
      <c r="AB6" s="7"/>
      <c r="AC6" s="93"/>
      <c r="AD6" s="93"/>
      <c r="AF6" s="164" t="s">
        <v>126</v>
      </c>
      <c r="AG6" s="165" t="s">
        <v>5</v>
      </c>
      <c r="AH6" s="166" t="s">
        <v>79</v>
      </c>
      <c r="AI6" s="165" t="s">
        <v>7</v>
      </c>
      <c r="AJ6" s="163">
        <v>56</v>
      </c>
      <c r="AM6" s="163">
        <v>110</v>
      </c>
      <c r="AO6" s="164" t="s">
        <v>226</v>
      </c>
      <c r="AP6" s="165" t="s">
        <v>5</v>
      </c>
      <c r="AQ6" s="166" t="s">
        <v>9</v>
      </c>
      <c r="AR6" s="165" t="s">
        <v>7</v>
      </c>
      <c r="AS6" s="93"/>
      <c r="AT6" s="93"/>
      <c r="AU6" s="7"/>
      <c r="AV6" s="7"/>
      <c r="AW6" s="7"/>
      <c r="AX6" s="7"/>
      <c r="BJ6" s="7"/>
      <c r="BK6" s="7"/>
      <c r="BL6" s="7"/>
      <c r="BM6" s="7"/>
      <c r="BN6" s="93"/>
      <c r="BO6" s="93"/>
      <c r="BQ6" s="164" t="s">
        <v>90</v>
      </c>
      <c r="BR6" s="165" t="s">
        <v>5</v>
      </c>
      <c r="BS6" s="166" t="s">
        <v>344</v>
      </c>
      <c r="BT6" s="165" t="s">
        <v>7</v>
      </c>
      <c r="BU6" s="163">
        <v>164</v>
      </c>
    </row>
    <row r="7" spans="2:73" ht="7.65" customHeight="1" thickTop="1" thickBot="1" x14ac:dyDescent="0.25">
      <c r="B7" s="163"/>
      <c r="D7" s="164"/>
      <c r="E7" s="165"/>
      <c r="F7" s="166"/>
      <c r="G7" s="165"/>
      <c r="H7" s="7"/>
      <c r="I7" s="7"/>
      <c r="J7" s="95"/>
      <c r="K7" s="7"/>
      <c r="L7" s="7"/>
      <c r="M7" s="7"/>
      <c r="Q7" s="8"/>
      <c r="R7" s="168"/>
      <c r="S7" s="168"/>
      <c r="T7" s="168"/>
      <c r="U7" s="8"/>
      <c r="Y7" s="7"/>
      <c r="Z7" s="7"/>
      <c r="AA7" s="7"/>
      <c r="AB7" s="103"/>
      <c r="AC7" s="7"/>
      <c r="AD7" s="7"/>
      <c r="AF7" s="164"/>
      <c r="AG7" s="165"/>
      <c r="AH7" s="166"/>
      <c r="AI7" s="165"/>
      <c r="AJ7" s="163"/>
      <c r="AM7" s="163"/>
      <c r="AO7" s="164"/>
      <c r="AP7" s="165"/>
      <c r="AQ7" s="166"/>
      <c r="AR7" s="165"/>
      <c r="AS7" s="7"/>
      <c r="AT7" s="7"/>
      <c r="AU7" s="95"/>
      <c r="AV7" s="7"/>
      <c r="AW7" s="7"/>
      <c r="AX7" s="7"/>
      <c r="BJ7" s="7"/>
      <c r="BK7" s="7"/>
      <c r="BL7" s="7"/>
      <c r="BM7" s="103"/>
      <c r="BN7" s="7"/>
      <c r="BO7" s="7"/>
      <c r="BQ7" s="164"/>
      <c r="BR7" s="165"/>
      <c r="BS7" s="166"/>
      <c r="BT7" s="165"/>
      <c r="BU7" s="163"/>
    </row>
    <row r="8" spans="2:73" ht="7.65" customHeight="1" thickTop="1" thickBot="1" x14ac:dyDescent="0.25">
      <c r="B8" s="163">
        <v>2</v>
      </c>
      <c r="D8" s="164" t="s">
        <v>129</v>
      </c>
      <c r="E8" s="165" t="s">
        <v>5</v>
      </c>
      <c r="F8" s="166" t="s">
        <v>53</v>
      </c>
      <c r="G8" s="165" t="s">
        <v>7</v>
      </c>
      <c r="H8" s="90"/>
      <c r="I8" s="12"/>
      <c r="J8" s="13"/>
      <c r="K8" s="96"/>
      <c r="L8" s="7"/>
      <c r="M8" s="7"/>
      <c r="Q8" s="8"/>
      <c r="R8" s="168"/>
      <c r="S8" s="168"/>
      <c r="T8" s="168"/>
      <c r="U8" s="8"/>
      <c r="Y8" s="7"/>
      <c r="Z8" s="7"/>
      <c r="AA8" s="104"/>
      <c r="AB8" s="12"/>
      <c r="AC8" s="13"/>
      <c r="AD8" s="9"/>
      <c r="AF8" s="164" t="s">
        <v>130</v>
      </c>
      <c r="AG8" s="165" t="s">
        <v>5</v>
      </c>
      <c r="AH8" s="166" t="s">
        <v>27</v>
      </c>
      <c r="AI8" s="165" t="s">
        <v>7</v>
      </c>
      <c r="AJ8" s="163">
        <v>57</v>
      </c>
      <c r="AM8" s="163">
        <v>111</v>
      </c>
      <c r="AO8" s="164" t="s">
        <v>135</v>
      </c>
      <c r="AP8" s="165" t="s">
        <v>5</v>
      </c>
      <c r="AQ8" s="166" t="s">
        <v>14</v>
      </c>
      <c r="AR8" s="165" t="s">
        <v>7</v>
      </c>
      <c r="AS8" s="7"/>
      <c r="AT8" s="12"/>
      <c r="AU8" s="13"/>
      <c r="AV8" s="96"/>
      <c r="AW8" s="7"/>
      <c r="AX8" s="7"/>
      <c r="BJ8" s="7"/>
      <c r="BK8" s="7"/>
      <c r="BL8" s="104"/>
      <c r="BM8" s="12"/>
      <c r="BN8" s="13"/>
      <c r="BO8" s="93"/>
      <c r="BQ8" s="164" t="s">
        <v>230</v>
      </c>
      <c r="BR8" s="165" t="s">
        <v>5</v>
      </c>
      <c r="BS8" s="166" t="s">
        <v>70</v>
      </c>
      <c r="BT8" s="165" t="s">
        <v>7</v>
      </c>
      <c r="BU8" s="163">
        <v>165</v>
      </c>
    </row>
    <row r="9" spans="2:73" ht="7.65" customHeight="1" thickTop="1" thickBot="1" x14ac:dyDescent="0.25">
      <c r="B9" s="163"/>
      <c r="D9" s="164"/>
      <c r="E9" s="165"/>
      <c r="F9" s="166"/>
      <c r="G9" s="165"/>
      <c r="H9" s="7"/>
      <c r="I9" s="98"/>
      <c r="J9" s="7"/>
      <c r="K9" s="96"/>
      <c r="L9" s="7"/>
      <c r="M9" s="7"/>
      <c r="Q9" s="8"/>
      <c r="R9" s="168"/>
      <c r="S9" s="168"/>
      <c r="T9" s="168"/>
      <c r="U9" s="8"/>
      <c r="Y9" s="7"/>
      <c r="Z9" s="7"/>
      <c r="AA9" s="104"/>
      <c r="AB9" s="7"/>
      <c r="AC9" s="14"/>
      <c r="AD9" s="10"/>
      <c r="AF9" s="164"/>
      <c r="AG9" s="165"/>
      <c r="AH9" s="166"/>
      <c r="AI9" s="165"/>
      <c r="AJ9" s="163"/>
      <c r="AM9" s="163"/>
      <c r="AO9" s="164"/>
      <c r="AP9" s="165"/>
      <c r="AQ9" s="166"/>
      <c r="AR9" s="165"/>
      <c r="AS9" s="10"/>
      <c r="AT9" s="14"/>
      <c r="AU9" s="7"/>
      <c r="AV9" s="96"/>
      <c r="AW9" s="7"/>
      <c r="AX9" s="7"/>
      <c r="BJ9" s="7"/>
      <c r="BK9" s="7"/>
      <c r="BL9" s="104"/>
      <c r="BM9" s="7"/>
      <c r="BN9" s="109"/>
      <c r="BO9" s="7"/>
      <c r="BQ9" s="164"/>
      <c r="BR9" s="165"/>
      <c r="BS9" s="166"/>
      <c r="BT9" s="165"/>
      <c r="BU9" s="163"/>
    </row>
    <row r="10" spans="2:73" ht="7.65" customHeight="1" thickTop="1" thickBot="1" x14ac:dyDescent="0.25">
      <c r="B10" s="163">
        <v>3</v>
      </c>
      <c r="D10" s="164" t="s">
        <v>132</v>
      </c>
      <c r="E10" s="165" t="s">
        <v>5</v>
      </c>
      <c r="F10" s="166" t="s">
        <v>133</v>
      </c>
      <c r="G10" s="165" t="s">
        <v>7</v>
      </c>
      <c r="H10" s="93"/>
      <c r="I10" s="99"/>
      <c r="J10" s="7"/>
      <c r="K10" s="96"/>
      <c r="L10" s="7"/>
      <c r="M10" s="7"/>
      <c r="Q10" s="8"/>
      <c r="R10" s="168"/>
      <c r="S10" s="168"/>
      <c r="T10" s="168"/>
      <c r="U10" s="8"/>
      <c r="Y10" s="7"/>
      <c r="Z10" s="7"/>
      <c r="AA10" s="104"/>
      <c r="AB10" s="7"/>
      <c r="AC10" s="106"/>
      <c r="AD10" s="93"/>
      <c r="AF10" s="164" t="s">
        <v>135</v>
      </c>
      <c r="AG10" s="165" t="s">
        <v>5</v>
      </c>
      <c r="AH10" s="166" t="s">
        <v>35</v>
      </c>
      <c r="AI10" s="165" t="s">
        <v>7</v>
      </c>
      <c r="AJ10" s="163">
        <v>58</v>
      </c>
      <c r="AM10" s="163">
        <v>112</v>
      </c>
      <c r="AO10" s="164" t="s">
        <v>232</v>
      </c>
      <c r="AP10" s="165" t="s">
        <v>5</v>
      </c>
      <c r="AQ10" s="166" t="s">
        <v>20</v>
      </c>
      <c r="AR10" s="165" t="s">
        <v>7</v>
      </c>
      <c r="AS10" s="93"/>
      <c r="AT10" s="99"/>
      <c r="AU10" s="7"/>
      <c r="AV10" s="96"/>
      <c r="AW10" s="7"/>
      <c r="AX10" s="7"/>
      <c r="BJ10" s="7"/>
      <c r="BK10" s="7"/>
      <c r="BL10" s="104"/>
      <c r="BM10" s="7"/>
      <c r="BN10" s="12"/>
      <c r="BO10" s="16"/>
      <c r="BQ10" s="164" t="s">
        <v>233</v>
      </c>
      <c r="BR10" s="165" t="s">
        <v>5</v>
      </c>
      <c r="BS10" s="166" t="s">
        <v>82</v>
      </c>
      <c r="BT10" s="165" t="s">
        <v>7</v>
      </c>
      <c r="BU10" s="163">
        <v>166</v>
      </c>
    </row>
    <row r="11" spans="2:73" ht="7.65" customHeight="1" thickTop="1" thickBot="1" x14ac:dyDescent="0.25">
      <c r="B11" s="163"/>
      <c r="D11" s="164"/>
      <c r="E11" s="165"/>
      <c r="F11" s="166"/>
      <c r="G11" s="165"/>
      <c r="H11" s="7"/>
      <c r="I11" s="7"/>
      <c r="J11" s="7"/>
      <c r="K11" s="95"/>
      <c r="L11" s="7"/>
      <c r="M11" s="7"/>
      <c r="Q11" s="8"/>
      <c r="R11" s="168"/>
      <c r="S11" s="168"/>
      <c r="T11" s="168"/>
      <c r="U11" s="8"/>
      <c r="Y11" s="7"/>
      <c r="Z11" s="7"/>
      <c r="AA11" s="103"/>
      <c r="AB11" s="7"/>
      <c r="AC11" s="7"/>
      <c r="AD11" s="7"/>
      <c r="AF11" s="164"/>
      <c r="AG11" s="165"/>
      <c r="AH11" s="166"/>
      <c r="AI11" s="165"/>
      <c r="AJ11" s="163"/>
      <c r="AM11" s="163"/>
      <c r="AO11" s="164"/>
      <c r="AP11" s="165"/>
      <c r="AQ11" s="166"/>
      <c r="AR11" s="165"/>
      <c r="AS11" s="7"/>
      <c r="AT11" s="7"/>
      <c r="AU11" s="7"/>
      <c r="AV11" s="95"/>
      <c r="AW11" s="7"/>
      <c r="AX11" s="7"/>
      <c r="BJ11" s="7"/>
      <c r="BK11" s="7"/>
      <c r="BL11" s="103"/>
      <c r="BM11" s="7"/>
      <c r="BN11" s="7"/>
      <c r="BO11" s="10"/>
      <c r="BQ11" s="164"/>
      <c r="BR11" s="165"/>
      <c r="BS11" s="166"/>
      <c r="BT11" s="165"/>
      <c r="BU11" s="163"/>
    </row>
    <row r="12" spans="2:73" ht="7.65" customHeight="1" thickTop="1" thickBot="1" x14ac:dyDescent="0.25">
      <c r="B12" s="163">
        <v>4</v>
      </c>
      <c r="D12" s="164" t="s">
        <v>138</v>
      </c>
      <c r="E12" s="165" t="s">
        <v>5</v>
      </c>
      <c r="F12" s="166" t="s">
        <v>30</v>
      </c>
      <c r="G12" s="165" t="s">
        <v>7</v>
      </c>
      <c r="H12" s="93"/>
      <c r="I12" s="7"/>
      <c r="J12" s="12"/>
      <c r="K12" s="13"/>
      <c r="L12" s="96"/>
      <c r="M12" s="7"/>
      <c r="Q12" s="8"/>
      <c r="R12" s="168"/>
      <c r="S12" s="168"/>
      <c r="T12" s="168"/>
      <c r="U12" s="8"/>
      <c r="Y12" s="7"/>
      <c r="Z12" s="104"/>
      <c r="AA12" s="12"/>
      <c r="AB12" s="13"/>
      <c r="AC12" s="7"/>
      <c r="AD12" s="93"/>
      <c r="AF12" s="164" t="s">
        <v>140</v>
      </c>
      <c r="AG12" s="165" t="s">
        <v>5</v>
      </c>
      <c r="AH12" s="166" t="s">
        <v>70</v>
      </c>
      <c r="AI12" s="165" t="s">
        <v>7</v>
      </c>
      <c r="AJ12" s="163">
        <v>59</v>
      </c>
      <c r="AM12" s="163">
        <v>113</v>
      </c>
      <c r="AO12" s="164" t="s">
        <v>17</v>
      </c>
      <c r="AP12" s="165" t="s">
        <v>5</v>
      </c>
      <c r="AQ12" s="166" t="s">
        <v>35</v>
      </c>
      <c r="AR12" s="165" t="s">
        <v>7</v>
      </c>
      <c r="AS12" s="93"/>
      <c r="AT12" s="7"/>
      <c r="AU12" s="12"/>
      <c r="AV12" s="13"/>
      <c r="AW12" s="96"/>
      <c r="AX12" s="7"/>
      <c r="BJ12" s="7"/>
      <c r="BK12" s="104"/>
      <c r="BL12" s="12"/>
      <c r="BM12" s="13"/>
      <c r="BN12" s="7"/>
      <c r="BO12" s="93"/>
      <c r="BQ12" s="164" t="s">
        <v>236</v>
      </c>
      <c r="BR12" s="165" t="s">
        <v>5</v>
      </c>
      <c r="BS12" s="166" t="s">
        <v>191</v>
      </c>
      <c r="BT12" s="165" t="s">
        <v>7</v>
      </c>
      <c r="BU12" s="163">
        <v>167</v>
      </c>
    </row>
    <row r="13" spans="2:73" ht="7.65" customHeight="1" thickTop="1" thickBot="1" x14ac:dyDescent="0.25">
      <c r="B13" s="163"/>
      <c r="D13" s="164"/>
      <c r="E13" s="165"/>
      <c r="F13" s="166"/>
      <c r="G13" s="165"/>
      <c r="H13" s="7"/>
      <c r="I13" s="95"/>
      <c r="J13" s="12"/>
      <c r="K13" s="13"/>
      <c r="L13" s="96"/>
      <c r="M13" s="7"/>
      <c r="Q13" s="8"/>
      <c r="R13" s="168"/>
      <c r="S13" s="168"/>
      <c r="T13" s="168"/>
      <c r="U13" s="8"/>
      <c r="Y13" s="7"/>
      <c r="Z13" s="104"/>
      <c r="AA13" s="12"/>
      <c r="AB13" s="13"/>
      <c r="AC13" s="103"/>
      <c r="AD13" s="7"/>
      <c r="AF13" s="164"/>
      <c r="AG13" s="165"/>
      <c r="AH13" s="166"/>
      <c r="AI13" s="165"/>
      <c r="AJ13" s="163"/>
      <c r="AM13" s="163"/>
      <c r="AO13" s="164"/>
      <c r="AP13" s="165"/>
      <c r="AQ13" s="166"/>
      <c r="AR13" s="165"/>
      <c r="AS13" s="7"/>
      <c r="AT13" s="95"/>
      <c r="AU13" s="12"/>
      <c r="AV13" s="13"/>
      <c r="AW13" s="96"/>
      <c r="AX13" s="7"/>
      <c r="BJ13" s="7"/>
      <c r="BK13" s="104"/>
      <c r="BL13" s="12"/>
      <c r="BM13" s="13"/>
      <c r="BN13" s="103"/>
      <c r="BO13" s="7"/>
      <c r="BQ13" s="164"/>
      <c r="BR13" s="165"/>
      <c r="BS13" s="166"/>
      <c r="BT13" s="165"/>
      <c r="BU13" s="163"/>
    </row>
    <row r="14" spans="2:73" ht="7.65" customHeight="1" thickTop="1" x14ac:dyDescent="0.2">
      <c r="B14" s="163">
        <v>5</v>
      </c>
      <c r="D14" s="164" t="s">
        <v>142</v>
      </c>
      <c r="E14" s="165" t="s">
        <v>5</v>
      </c>
      <c r="F14" s="166" t="s">
        <v>23</v>
      </c>
      <c r="G14" s="165" t="s">
        <v>7</v>
      </c>
      <c r="H14" s="11"/>
      <c r="I14" s="13"/>
      <c r="J14" s="100"/>
      <c r="K14" s="7"/>
      <c r="L14" s="96"/>
      <c r="M14" s="7"/>
      <c r="Q14" s="8"/>
      <c r="R14" s="168"/>
      <c r="S14" s="168"/>
      <c r="T14" s="168"/>
      <c r="U14" s="8"/>
      <c r="Y14" s="7"/>
      <c r="Z14" s="104"/>
      <c r="AA14" s="12"/>
      <c r="AB14" s="14"/>
      <c r="AC14" s="14"/>
      <c r="AD14" s="16"/>
      <c r="AF14" s="164" t="s">
        <v>144</v>
      </c>
      <c r="AG14" s="165" t="s">
        <v>5</v>
      </c>
      <c r="AH14" s="166" t="s">
        <v>20</v>
      </c>
      <c r="AI14" s="165" t="s">
        <v>7</v>
      </c>
      <c r="AJ14" s="163">
        <v>60</v>
      </c>
      <c r="AM14" s="163">
        <v>114</v>
      </c>
      <c r="AO14" s="164" t="s">
        <v>237</v>
      </c>
      <c r="AP14" s="165" t="s">
        <v>5</v>
      </c>
      <c r="AQ14" s="166" t="s">
        <v>133</v>
      </c>
      <c r="AR14" s="165" t="s">
        <v>7</v>
      </c>
      <c r="AS14" s="11"/>
      <c r="AT14" s="13"/>
      <c r="AU14" s="100"/>
      <c r="AV14" s="7"/>
      <c r="AW14" s="96"/>
      <c r="AX14" s="7"/>
      <c r="BJ14" s="7"/>
      <c r="BK14" s="104"/>
      <c r="BL14" s="7"/>
      <c r="BM14" s="108"/>
      <c r="BN14" s="12"/>
      <c r="BO14" s="16"/>
      <c r="BQ14" s="164" t="s">
        <v>239</v>
      </c>
      <c r="BR14" s="165" t="s">
        <v>5</v>
      </c>
      <c r="BS14" s="166" t="s">
        <v>20</v>
      </c>
      <c r="BT14" s="165" t="s">
        <v>7</v>
      </c>
      <c r="BU14" s="163">
        <v>168</v>
      </c>
    </row>
    <row r="15" spans="2:73" ht="7.65" customHeight="1" thickBot="1" x14ac:dyDescent="0.25">
      <c r="B15" s="163"/>
      <c r="D15" s="164"/>
      <c r="E15" s="165"/>
      <c r="F15" s="166"/>
      <c r="G15" s="165"/>
      <c r="H15" s="7"/>
      <c r="I15" s="7"/>
      <c r="J15" s="101"/>
      <c r="K15" s="7"/>
      <c r="L15" s="96"/>
      <c r="M15" s="7"/>
      <c r="Q15" s="15"/>
      <c r="R15" s="169" t="s">
        <v>367</v>
      </c>
      <c r="S15" s="170"/>
      <c r="T15" s="170"/>
      <c r="U15" s="15"/>
      <c r="Y15" s="7"/>
      <c r="Z15" s="104"/>
      <c r="AA15" s="7"/>
      <c r="AB15" s="14"/>
      <c r="AC15" s="7"/>
      <c r="AD15" s="10"/>
      <c r="AF15" s="164"/>
      <c r="AG15" s="165"/>
      <c r="AH15" s="166"/>
      <c r="AI15" s="165"/>
      <c r="AJ15" s="163"/>
      <c r="AM15" s="163"/>
      <c r="AO15" s="164"/>
      <c r="AP15" s="165"/>
      <c r="AQ15" s="166"/>
      <c r="AR15" s="165"/>
      <c r="AS15" s="7"/>
      <c r="AT15" s="7"/>
      <c r="AU15" s="101"/>
      <c r="AV15" s="7"/>
      <c r="AW15" s="96"/>
      <c r="AX15" s="7"/>
      <c r="BJ15" s="7"/>
      <c r="BK15" s="104"/>
      <c r="BL15" s="7"/>
      <c r="BM15" s="109"/>
      <c r="BN15" s="7"/>
      <c r="BO15" s="10"/>
      <c r="BQ15" s="164"/>
      <c r="BR15" s="165"/>
      <c r="BS15" s="166"/>
      <c r="BT15" s="165"/>
      <c r="BU15" s="163"/>
    </row>
    <row r="16" spans="2:73" ht="7.65" customHeight="1" thickTop="1" thickBot="1" x14ac:dyDescent="0.25">
      <c r="B16" s="163">
        <v>6</v>
      </c>
      <c r="D16" s="164" t="s">
        <v>146</v>
      </c>
      <c r="E16" s="165" t="s">
        <v>5</v>
      </c>
      <c r="F16" s="166" t="s">
        <v>32</v>
      </c>
      <c r="G16" s="165" t="s">
        <v>7</v>
      </c>
      <c r="H16" s="93"/>
      <c r="I16" s="12"/>
      <c r="J16" s="7"/>
      <c r="K16" s="7"/>
      <c r="L16" s="96"/>
      <c r="M16" s="7"/>
      <c r="Q16" s="15"/>
      <c r="R16" s="170"/>
      <c r="S16" s="170"/>
      <c r="T16" s="170"/>
      <c r="U16" s="15"/>
      <c r="Y16" s="7"/>
      <c r="Z16" s="104"/>
      <c r="AA16" s="7"/>
      <c r="AB16" s="106"/>
      <c r="AC16" s="7"/>
      <c r="AD16" s="9"/>
      <c r="AF16" s="164" t="s">
        <v>148</v>
      </c>
      <c r="AG16" s="165" t="s">
        <v>5</v>
      </c>
      <c r="AH16" s="166" t="s">
        <v>149</v>
      </c>
      <c r="AI16" s="165" t="s">
        <v>7</v>
      </c>
      <c r="AJ16" s="163">
        <v>61</v>
      </c>
      <c r="AM16" s="163">
        <v>115</v>
      </c>
      <c r="AO16" s="164" t="s">
        <v>240</v>
      </c>
      <c r="AP16" s="165" t="s">
        <v>5</v>
      </c>
      <c r="AQ16" s="166" t="s">
        <v>27</v>
      </c>
      <c r="AR16" s="165" t="s">
        <v>7</v>
      </c>
      <c r="AS16" s="7"/>
      <c r="AT16" s="12"/>
      <c r="AU16" s="7"/>
      <c r="AV16" s="7"/>
      <c r="AW16" s="96"/>
      <c r="AX16" s="7"/>
      <c r="BJ16" s="7"/>
      <c r="BK16" s="104"/>
      <c r="BL16" s="7"/>
      <c r="BM16" s="12"/>
      <c r="BN16" s="13"/>
      <c r="BO16" s="9"/>
      <c r="BQ16" s="164" t="s">
        <v>241</v>
      </c>
      <c r="BR16" s="165" t="s">
        <v>5</v>
      </c>
      <c r="BS16" s="166" t="s">
        <v>149</v>
      </c>
      <c r="BT16" s="165" t="s">
        <v>7</v>
      </c>
      <c r="BU16" s="163">
        <v>169</v>
      </c>
    </row>
    <row r="17" spans="2:73" ht="7.65" customHeight="1" thickTop="1" thickBot="1" x14ac:dyDescent="0.25">
      <c r="B17" s="163"/>
      <c r="D17" s="164"/>
      <c r="E17" s="165"/>
      <c r="F17" s="166"/>
      <c r="G17" s="165"/>
      <c r="H17" s="7"/>
      <c r="I17" s="101"/>
      <c r="J17" s="7"/>
      <c r="K17" s="7"/>
      <c r="L17" s="96"/>
      <c r="M17" s="7"/>
      <c r="Q17" s="15"/>
      <c r="R17" s="170"/>
      <c r="S17" s="170"/>
      <c r="T17" s="170"/>
      <c r="U17" s="15"/>
      <c r="Y17" s="7"/>
      <c r="Z17" s="104"/>
      <c r="AA17" s="7"/>
      <c r="AB17" s="104"/>
      <c r="AC17" s="97"/>
      <c r="AD17" s="10"/>
      <c r="AF17" s="164"/>
      <c r="AG17" s="165"/>
      <c r="AH17" s="166"/>
      <c r="AI17" s="165"/>
      <c r="AJ17" s="163"/>
      <c r="AM17" s="163"/>
      <c r="AO17" s="164"/>
      <c r="AP17" s="165"/>
      <c r="AQ17" s="166"/>
      <c r="AR17" s="165"/>
      <c r="AS17" s="10"/>
      <c r="AT17" s="14"/>
      <c r="AU17" s="7"/>
      <c r="AV17" s="7"/>
      <c r="AW17" s="96"/>
      <c r="AX17" s="7"/>
      <c r="BJ17" s="7"/>
      <c r="BK17" s="104"/>
      <c r="BL17" s="7"/>
      <c r="BM17" s="7"/>
      <c r="BN17" s="14"/>
      <c r="BO17" s="10"/>
      <c r="BQ17" s="164"/>
      <c r="BR17" s="165"/>
      <c r="BS17" s="166"/>
      <c r="BT17" s="165"/>
      <c r="BU17" s="163"/>
    </row>
    <row r="18" spans="2:73" ht="7.65" customHeight="1" thickTop="1" thickBot="1" x14ac:dyDescent="0.25">
      <c r="B18" s="163">
        <v>7</v>
      </c>
      <c r="D18" s="164" t="s">
        <v>151</v>
      </c>
      <c r="E18" s="165" t="s">
        <v>5</v>
      </c>
      <c r="F18" s="166" t="s">
        <v>152</v>
      </c>
      <c r="G18" s="165" t="s">
        <v>7</v>
      </c>
      <c r="H18" s="11"/>
      <c r="I18" s="7"/>
      <c r="J18" s="7"/>
      <c r="K18" s="7"/>
      <c r="L18" s="96"/>
      <c r="M18" s="7"/>
      <c r="Q18" s="15"/>
      <c r="R18" s="170"/>
      <c r="S18" s="170"/>
      <c r="T18" s="170"/>
      <c r="U18" s="15"/>
      <c r="Y18" s="7"/>
      <c r="Z18" s="104"/>
      <c r="AA18" s="7"/>
      <c r="AB18" s="7"/>
      <c r="AC18" s="104"/>
      <c r="AD18" s="93"/>
      <c r="AF18" s="164" t="s">
        <v>51</v>
      </c>
      <c r="AG18" s="165" t="s">
        <v>5</v>
      </c>
      <c r="AH18" s="166" t="s">
        <v>16</v>
      </c>
      <c r="AI18" s="165" t="s">
        <v>7</v>
      </c>
      <c r="AJ18" s="163">
        <v>62</v>
      </c>
      <c r="AM18" s="163">
        <v>116</v>
      </c>
      <c r="AO18" s="164" t="s">
        <v>243</v>
      </c>
      <c r="AP18" s="165" t="s">
        <v>5</v>
      </c>
      <c r="AQ18" s="166" t="s">
        <v>70</v>
      </c>
      <c r="AR18" s="165" t="s">
        <v>7</v>
      </c>
      <c r="AS18" s="93"/>
      <c r="AT18" s="99"/>
      <c r="AU18" s="7"/>
      <c r="AV18" s="7"/>
      <c r="AW18" s="96"/>
      <c r="AX18" s="7"/>
      <c r="BJ18" s="7"/>
      <c r="BK18" s="104"/>
      <c r="BL18" s="7"/>
      <c r="BM18" s="7"/>
      <c r="BN18" s="106"/>
      <c r="BO18" s="93"/>
      <c r="BQ18" s="164" t="s">
        <v>245</v>
      </c>
      <c r="BR18" s="165" t="s">
        <v>5</v>
      </c>
      <c r="BS18" s="166" t="s">
        <v>27</v>
      </c>
      <c r="BT18" s="165" t="s">
        <v>7</v>
      </c>
      <c r="BU18" s="163">
        <v>170</v>
      </c>
    </row>
    <row r="19" spans="2:73" ht="7.65" customHeight="1" thickTop="1" thickBot="1" x14ac:dyDescent="0.25">
      <c r="B19" s="163"/>
      <c r="D19" s="164"/>
      <c r="E19" s="165"/>
      <c r="F19" s="166"/>
      <c r="G19" s="165"/>
      <c r="H19" s="7"/>
      <c r="I19" s="7"/>
      <c r="J19" s="7"/>
      <c r="K19" s="7"/>
      <c r="L19" s="95"/>
      <c r="M19" s="7"/>
      <c r="Q19" s="15"/>
      <c r="R19" s="170"/>
      <c r="S19" s="170"/>
      <c r="T19" s="170"/>
      <c r="U19" s="15"/>
      <c r="Y19" s="7"/>
      <c r="Z19" s="103"/>
      <c r="AA19" s="7"/>
      <c r="AB19" s="7"/>
      <c r="AC19" s="7"/>
      <c r="AD19" s="7"/>
      <c r="AF19" s="164"/>
      <c r="AG19" s="165"/>
      <c r="AH19" s="166"/>
      <c r="AI19" s="165"/>
      <c r="AJ19" s="163"/>
      <c r="AM19" s="163"/>
      <c r="AO19" s="164"/>
      <c r="AP19" s="165"/>
      <c r="AQ19" s="166"/>
      <c r="AR19" s="165"/>
      <c r="AS19" s="7"/>
      <c r="AT19" s="7"/>
      <c r="AU19" s="7"/>
      <c r="AV19" s="7"/>
      <c r="AW19" s="95"/>
      <c r="AX19" s="7"/>
      <c r="BJ19" s="7"/>
      <c r="BK19" s="103"/>
      <c r="BL19" s="7"/>
      <c r="BM19" s="7"/>
      <c r="BN19" s="7"/>
      <c r="BO19" s="7"/>
      <c r="BQ19" s="164"/>
      <c r="BR19" s="165"/>
      <c r="BS19" s="166"/>
      <c r="BT19" s="165"/>
      <c r="BU19" s="163"/>
    </row>
    <row r="20" spans="2:73" ht="7.65" customHeight="1" thickTop="1" thickBot="1" x14ac:dyDescent="0.25">
      <c r="B20" s="163">
        <v>8</v>
      </c>
      <c r="D20" s="164" t="s">
        <v>156</v>
      </c>
      <c r="E20" s="165" t="s">
        <v>5</v>
      </c>
      <c r="F20" s="166" t="s">
        <v>27</v>
      </c>
      <c r="G20" s="165" t="s">
        <v>7</v>
      </c>
      <c r="H20" s="93"/>
      <c r="I20" s="93"/>
      <c r="J20" s="7"/>
      <c r="K20" s="12"/>
      <c r="L20" s="13"/>
      <c r="M20" s="96"/>
      <c r="Q20" s="15"/>
      <c r="R20" s="170"/>
      <c r="S20" s="170"/>
      <c r="T20" s="170"/>
      <c r="U20" s="15"/>
      <c r="Y20" s="7"/>
      <c r="Z20" s="14"/>
      <c r="AA20" s="13"/>
      <c r="AB20" s="7"/>
      <c r="AC20" s="93"/>
      <c r="AD20" s="93"/>
      <c r="AF20" s="164" t="s">
        <v>158</v>
      </c>
      <c r="AG20" s="165" t="s">
        <v>5</v>
      </c>
      <c r="AH20" s="166" t="s">
        <v>72</v>
      </c>
      <c r="AI20" s="165" t="s">
        <v>7</v>
      </c>
      <c r="AJ20" s="163">
        <v>63</v>
      </c>
      <c r="AM20" s="163">
        <v>117</v>
      </c>
      <c r="AO20" s="164" t="s">
        <v>90</v>
      </c>
      <c r="AP20" s="165" t="s">
        <v>5</v>
      </c>
      <c r="AQ20" s="166" t="s">
        <v>30</v>
      </c>
      <c r="AR20" s="165" t="s">
        <v>7</v>
      </c>
      <c r="AS20" s="93"/>
      <c r="AT20" s="93"/>
      <c r="AU20" s="7"/>
      <c r="AV20" s="12"/>
      <c r="AW20" s="13"/>
      <c r="AX20" s="96"/>
      <c r="BJ20" s="104"/>
      <c r="BK20" s="12"/>
      <c r="BL20" s="13"/>
      <c r="BM20" s="7"/>
      <c r="BN20" s="7"/>
      <c r="BO20" s="93"/>
      <c r="BQ20" s="164" t="s">
        <v>246</v>
      </c>
      <c r="BR20" s="165" t="s">
        <v>5</v>
      </c>
      <c r="BS20" s="166" t="s">
        <v>30</v>
      </c>
      <c r="BT20" s="165" t="s">
        <v>7</v>
      </c>
      <c r="BU20" s="163">
        <v>171</v>
      </c>
    </row>
    <row r="21" spans="2:73" ht="7.65" customHeight="1" thickTop="1" thickBot="1" x14ac:dyDescent="0.25">
      <c r="B21" s="163"/>
      <c r="D21" s="164"/>
      <c r="E21" s="165"/>
      <c r="F21" s="166"/>
      <c r="G21" s="165"/>
      <c r="H21" s="7"/>
      <c r="I21" s="7"/>
      <c r="J21" s="95"/>
      <c r="K21" s="12"/>
      <c r="L21" s="13"/>
      <c r="M21" s="96"/>
      <c r="Q21" s="15"/>
      <c r="R21" s="170"/>
      <c r="S21" s="170"/>
      <c r="T21" s="170"/>
      <c r="U21" s="15"/>
      <c r="Y21" s="7"/>
      <c r="Z21" s="14"/>
      <c r="AA21" s="13"/>
      <c r="AB21" s="103"/>
      <c r="AC21" s="7"/>
      <c r="AD21" s="7"/>
      <c r="AF21" s="164"/>
      <c r="AG21" s="165"/>
      <c r="AH21" s="166"/>
      <c r="AI21" s="165"/>
      <c r="AJ21" s="163"/>
      <c r="AM21" s="163"/>
      <c r="AO21" s="164"/>
      <c r="AP21" s="165"/>
      <c r="AQ21" s="166"/>
      <c r="AR21" s="165"/>
      <c r="AS21" s="7"/>
      <c r="AT21" s="7"/>
      <c r="AU21" s="95"/>
      <c r="AV21" s="12"/>
      <c r="AW21" s="13"/>
      <c r="AX21" s="96"/>
      <c r="BJ21" s="104"/>
      <c r="BK21" s="12"/>
      <c r="BL21" s="13"/>
      <c r="BM21" s="7"/>
      <c r="BN21" s="103"/>
      <c r="BO21" s="7"/>
      <c r="BQ21" s="164"/>
      <c r="BR21" s="165"/>
      <c r="BS21" s="166"/>
      <c r="BT21" s="165"/>
      <c r="BU21" s="163"/>
    </row>
    <row r="22" spans="2:73" ht="7.65" customHeight="1" thickTop="1" thickBot="1" x14ac:dyDescent="0.25">
      <c r="B22" s="163">
        <v>9</v>
      </c>
      <c r="D22" s="164" t="s">
        <v>160</v>
      </c>
      <c r="E22" s="165" t="s">
        <v>5</v>
      </c>
      <c r="F22" s="166" t="s">
        <v>18</v>
      </c>
      <c r="G22" s="165" t="s">
        <v>7</v>
      </c>
      <c r="H22" s="93"/>
      <c r="I22" s="12"/>
      <c r="J22" s="14"/>
      <c r="K22" s="14"/>
      <c r="L22" s="13"/>
      <c r="M22" s="96"/>
      <c r="Q22" s="15"/>
      <c r="R22" s="170"/>
      <c r="S22" s="170"/>
      <c r="T22" s="170"/>
      <c r="U22" s="15"/>
      <c r="Y22" s="7"/>
      <c r="Z22" s="14"/>
      <c r="AA22" s="14"/>
      <c r="AB22" s="14"/>
      <c r="AC22" s="13"/>
      <c r="AD22" s="9"/>
      <c r="AF22" s="164" t="s">
        <v>162</v>
      </c>
      <c r="AG22" s="165" t="s">
        <v>5</v>
      </c>
      <c r="AH22" s="166" t="s">
        <v>46</v>
      </c>
      <c r="AI22" s="165" t="s">
        <v>7</v>
      </c>
      <c r="AJ22" s="163">
        <v>64</v>
      </c>
      <c r="AM22" s="163">
        <v>118</v>
      </c>
      <c r="AO22" s="164" t="s">
        <v>248</v>
      </c>
      <c r="AP22" s="165" t="s">
        <v>5</v>
      </c>
      <c r="AQ22" s="166" t="s">
        <v>53</v>
      </c>
      <c r="AR22" s="165" t="s">
        <v>7</v>
      </c>
      <c r="AS22" s="7"/>
      <c r="AT22" s="12"/>
      <c r="AU22" s="13"/>
      <c r="AV22" s="100"/>
      <c r="AW22" s="7"/>
      <c r="AX22" s="96"/>
      <c r="BJ22" s="104"/>
      <c r="BK22" s="12"/>
      <c r="BL22" s="13"/>
      <c r="BM22" s="104"/>
      <c r="BN22" s="12"/>
      <c r="BO22" s="16"/>
      <c r="BQ22" s="164" t="s">
        <v>36</v>
      </c>
      <c r="BR22" s="165" t="s">
        <v>5</v>
      </c>
      <c r="BS22" s="166" t="s">
        <v>53</v>
      </c>
      <c r="BT22" s="165" t="s">
        <v>7</v>
      </c>
      <c r="BU22" s="163">
        <v>172</v>
      </c>
    </row>
    <row r="23" spans="2:73" ht="7.65" customHeight="1" thickTop="1" thickBot="1" x14ac:dyDescent="0.25">
      <c r="B23" s="163"/>
      <c r="D23" s="164"/>
      <c r="E23" s="165"/>
      <c r="F23" s="166"/>
      <c r="G23" s="165"/>
      <c r="H23" s="7"/>
      <c r="I23" s="101"/>
      <c r="J23" s="12"/>
      <c r="K23" s="14"/>
      <c r="L23" s="13"/>
      <c r="M23" s="96"/>
      <c r="Q23" s="15"/>
      <c r="R23" s="170"/>
      <c r="S23" s="170"/>
      <c r="T23" s="170"/>
      <c r="U23" s="15"/>
      <c r="Y23" s="7"/>
      <c r="Z23" s="14"/>
      <c r="AA23" s="14"/>
      <c r="AB23" s="13"/>
      <c r="AC23" s="14"/>
      <c r="AD23" s="10"/>
      <c r="AF23" s="164"/>
      <c r="AG23" s="165"/>
      <c r="AH23" s="166"/>
      <c r="AI23" s="165"/>
      <c r="AJ23" s="163"/>
      <c r="AM23" s="163"/>
      <c r="AO23" s="164"/>
      <c r="AP23" s="165"/>
      <c r="AQ23" s="166"/>
      <c r="AR23" s="165"/>
      <c r="AS23" s="10"/>
      <c r="AT23" s="14"/>
      <c r="AU23" s="7"/>
      <c r="AV23" s="100"/>
      <c r="AW23" s="7"/>
      <c r="AX23" s="96"/>
      <c r="BJ23" s="104"/>
      <c r="BK23" s="12"/>
      <c r="BL23" s="13"/>
      <c r="BM23" s="103"/>
      <c r="BN23" s="7"/>
      <c r="BO23" s="10"/>
      <c r="BQ23" s="164"/>
      <c r="BR23" s="165"/>
      <c r="BS23" s="166"/>
      <c r="BT23" s="165"/>
      <c r="BU23" s="163"/>
    </row>
    <row r="24" spans="2:73" ht="7.65" customHeight="1" thickTop="1" thickBot="1" x14ac:dyDescent="0.25">
      <c r="B24" s="163">
        <v>10</v>
      </c>
      <c r="D24" s="164" t="s">
        <v>164</v>
      </c>
      <c r="E24" s="165" t="s">
        <v>5</v>
      </c>
      <c r="F24" s="166" t="s">
        <v>66</v>
      </c>
      <c r="G24" s="165" t="s">
        <v>7</v>
      </c>
      <c r="H24" s="11"/>
      <c r="I24" s="7"/>
      <c r="J24" s="12"/>
      <c r="K24" s="14"/>
      <c r="L24" s="13"/>
      <c r="M24" s="96"/>
      <c r="Q24" s="15"/>
      <c r="R24" s="170"/>
      <c r="S24" s="170"/>
      <c r="T24" s="170"/>
      <c r="U24" s="15"/>
      <c r="Y24" s="7"/>
      <c r="Z24" s="14"/>
      <c r="AA24" s="14"/>
      <c r="AB24" s="13"/>
      <c r="AC24" s="106"/>
      <c r="AD24" s="93"/>
      <c r="AF24" s="164" t="s">
        <v>166</v>
      </c>
      <c r="AG24" s="165" t="s">
        <v>5</v>
      </c>
      <c r="AH24" s="166" t="s">
        <v>133</v>
      </c>
      <c r="AI24" s="165" t="s">
        <v>7</v>
      </c>
      <c r="AJ24" s="163">
        <v>65</v>
      </c>
      <c r="AM24" s="163">
        <v>119</v>
      </c>
      <c r="AO24" s="164" t="s">
        <v>97</v>
      </c>
      <c r="AP24" s="165" t="s">
        <v>5</v>
      </c>
      <c r="AQ24" s="166" t="s">
        <v>23</v>
      </c>
      <c r="AR24" s="165" t="s">
        <v>7</v>
      </c>
      <c r="AS24" s="93"/>
      <c r="AT24" s="99"/>
      <c r="AU24" s="7"/>
      <c r="AV24" s="100"/>
      <c r="AW24" s="7"/>
      <c r="AX24" s="96"/>
      <c r="BJ24" s="104"/>
      <c r="BK24" s="12"/>
      <c r="BL24" s="14"/>
      <c r="BM24" s="14"/>
      <c r="BN24" s="13"/>
      <c r="BO24" s="93"/>
      <c r="BQ24" s="164" t="s">
        <v>252</v>
      </c>
      <c r="BR24" s="165" t="s">
        <v>5</v>
      </c>
      <c r="BS24" s="166" t="s">
        <v>25</v>
      </c>
      <c r="BT24" s="165" t="s">
        <v>7</v>
      </c>
      <c r="BU24" s="163">
        <v>173</v>
      </c>
    </row>
    <row r="25" spans="2:73" ht="7.65" customHeight="1" thickTop="1" thickBot="1" x14ac:dyDescent="0.25">
      <c r="B25" s="163"/>
      <c r="D25" s="164"/>
      <c r="E25" s="165"/>
      <c r="F25" s="166"/>
      <c r="G25" s="165"/>
      <c r="H25" s="7"/>
      <c r="I25" s="7"/>
      <c r="J25" s="7"/>
      <c r="K25" s="14"/>
      <c r="L25" s="7"/>
      <c r="M25" s="96"/>
      <c r="Q25" s="15"/>
      <c r="R25" s="170"/>
      <c r="S25" s="170"/>
      <c r="T25" s="170"/>
      <c r="U25" s="15"/>
      <c r="Y25" s="7"/>
      <c r="Z25" s="13"/>
      <c r="AA25" s="14"/>
      <c r="AB25" s="7"/>
      <c r="AC25" s="7"/>
      <c r="AD25" s="7"/>
      <c r="AF25" s="164"/>
      <c r="AG25" s="165"/>
      <c r="AH25" s="166"/>
      <c r="AI25" s="165"/>
      <c r="AJ25" s="163"/>
      <c r="AM25" s="163"/>
      <c r="AO25" s="164"/>
      <c r="AP25" s="165"/>
      <c r="AQ25" s="166"/>
      <c r="AR25" s="165"/>
      <c r="AS25" s="7"/>
      <c r="AT25" s="7"/>
      <c r="AU25" s="7"/>
      <c r="AV25" s="101"/>
      <c r="AW25" s="7"/>
      <c r="AX25" s="96"/>
      <c r="BJ25" s="104"/>
      <c r="BK25" s="12"/>
      <c r="BL25" s="14"/>
      <c r="BM25" s="13"/>
      <c r="BN25" s="109"/>
      <c r="BO25" s="7"/>
      <c r="BQ25" s="164"/>
      <c r="BR25" s="165"/>
      <c r="BS25" s="166"/>
      <c r="BT25" s="165"/>
      <c r="BU25" s="163"/>
    </row>
    <row r="26" spans="2:73" ht="7.65" customHeight="1" thickTop="1" thickBot="1" x14ac:dyDescent="0.25">
      <c r="B26" s="163">
        <v>11</v>
      </c>
      <c r="D26" s="164" t="s">
        <v>168</v>
      </c>
      <c r="E26" s="165" t="s">
        <v>5</v>
      </c>
      <c r="F26" s="166" t="s">
        <v>137</v>
      </c>
      <c r="G26" s="165" t="s">
        <v>7</v>
      </c>
      <c r="H26" s="93"/>
      <c r="I26" s="7"/>
      <c r="J26" s="7"/>
      <c r="K26" s="99"/>
      <c r="L26" s="7"/>
      <c r="M26" s="96"/>
      <c r="Q26" s="15"/>
      <c r="R26" s="170"/>
      <c r="S26" s="170"/>
      <c r="T26" s="170"/>
      <c r="U26" s="15"/>
      <c r="Y26" s="7"/>
      <c r="Z26" s="13"/>
      <c r="AA26" s="106"/>
      <c r="AB26" s="7"/>
      <c r="AC26" s="7"/>
      <c r="AD26" s="9"/>
      <c r="AF26" s="164" t="s">
        <v>170</v>
      </c>
      <c r="AG26" s="165" t="s">
        <v>5</v>
      </c>
      <c r="AH26" s="166" t="s">
        <v>23</v>
      </c>
      <c r="AI26" s="165" t="s">
        <v>7</v>
      </c>
      <c r="AJ26" s="163">
        <v>66</v>
      </c>
      <c r="AM26" s="163">
        <v>120</v>
      </c>
      <c r="AO26" s="164" t="s">
        <v>253</v>
      </c>
      <c r="AP26" s="165" t="s">
        <v>5</v>
      </c>
      <c r="AQ26" s="166" t="s">
        <v>32</v>
      </c>
      <c r="AR26" s="165" t="s">
        <v>7</v>
      </c>
      <c r="AS26" s="7"/>
      <c r="AT26" s="7"/>
      <c r="AU26" s="12"/>
      <c r="AV26" s="7"/>
      <c r="AW26" s="7"/>
      <c r="AX26" s="96"/>
      <c r="BJ26" s="104"/>
      <c r="BK26" s="12"/>
      <c r="BL26" s="14"/>
      <c r="BM26" s="13"/>
      <c r="BN26" s="12"/>
      <c r="BO26" s="16"/>
      <c r="BQ26" s="164" t="s">
        <v>255</v>
      </c>
      <c r="BR26" s="165" t="s">
        <v>5</v>
      </c>
      <c r="BS26" s="166" t="s">
        <v>16</v>
      </c>
      <c r="BT26" s="165" t="s">
        <v>7</v>
      </c>
      <c r="BU26" s="163">
        <v>174</v>
      </c>
    </row>
    <row r="27" spans="2:73" ht="7.65" customHeight="1" thickTop="1" thickBot="1" x14ac:dyDescent="0.25">
      <c r="B27" s="163"/>
      <c r="D27" s="164"/>
      <c r="E27" s="165"/>
      <c r="F27" s="166"/>
      <c r="G27" s="165"/>
      <c r="H27" s="7"/>
      <c r="I27" s="95"/>
      <c r="J27" s="7"/>
      <c r="K27" s="96"/>
      <c r="L27" s="7"/>
      <c r="M27" s="96"/>
      <c r="Q27" s="15"/>
      <c r="R27" s="170"/>
      <c r="S27" s="170"/>
      <c r="T27" s="170"/>
      <c r="U27" s="15"/>
      <c r="Y27" s="7"/>
      <c r="Z27" s="13"/>
      <c r="AA27" s="104"/>
      <c r="AB27" s="7"/>
      <c r="AC27" s="12"/>
      <c r="AD27" s="10"/>
      <c r="AF27" s="164"/>
      <c r="AG27" s="165"/>
      <c r="AH27" s="166"/>
      <c r="AI27" s="165"/>
      <c r="AJ27" s="163"/>
      <c r="AM27" s="163"/>
      <c r="AO27" s="164"/>
      <c r="AP27" s="165"/>
      <c r="AQ27" s="166"/>
      <c r="AR27" s="165"/>
      <c r="AS27" s="10"/>
      <c r="AT27" s="13"/>
      <c r="AU27" s="12"/>
      <c r="AV27" s="7"/>
      <c r="AW27" s="7"/>
      <c r="AX27" s="96"/>
      <c r="BJ27" s="104"/>
      <c r="BK27" s="7"/>
      <c r="BL27" s="14"/>
      <c r="BM27" s="7"/>
      <c r="BN27" s="7"/>
      <c r="BO27" s="10"/>
      <c r="BQ27" s="164"/>
      <c r="BR27" s="165"/>
      <c r="BS27" s="166"/>
      <c r="BT27" s="165"/>
      <c r="BU27" s="163"/>
    </row>
    <row r="28" spans="2:73" ht="7.65" customHeight="1" thickTop="1" thickBot="1" x14ac:dyDescent="0.25">
      <c r="B28" s="163">
        <v>12</v>
      </c>
      <c r="D28" s="164" t="s">
        <v>172</v>
      </c>
      <c r="E28" s="165" t="s">
        <v>5</v>
      </c>
      <c r="F28" s="166" t="s">
        <v>46</v>
      </c>
      <c r="G28" s="165" t="s">
        <v>7</v>
      </c>
      <c r="H28" s="11"/>
      <c r="I28" s="14"/>
      <c r="J28" s="13"/>
      <c r="K28" s="96"/>
      <c r="L28" s="7"/>
      <c r="M28" s="96"/>
      <c r="Q28" s="15"/>
      <c r="R28" s="170"/>
      <c r="S28" s="170"/>
      <c r="T28" s="170"/>
      <c r="U28" s="15"/>
      <c r="Y28" s="7"/>
      <c r="Z28" s="13"/>
      <c r="AA28" s="104"/>
      <c r="AB28" s="7"/>
      <c r="AC28" s="107"/>
      <c r="AD28" s="93"/>
      <c r="AF28" s="164" t="s">
        <v>162</v>
      </c>
      <c r="AG28" s="165" t="s">
        <v>5</v>
      </c>
      <c r="AH28" s="166" t="s">
        <v>40</v>
      </c>
      <c r="AI28" s="165" t="s">
        <v>7</v>
      </c>
      <c r="AJ28" s="163">
        <v>67</v>
      </c>
      <c r="AM28" s="163">
        <v>121</v>
      </c>
      <c r="AO28" s="164" t="s">
        <v>90</v>
      </c>
      <c r="AP28" s="165" t="s">
        <v>5</v>
      </c>
      <c r="AQ28" s="166" t="s">
        <v>40</v>
      </c>
      <c r="AR28" s="165" t="s">
        <v>7</v>
      </c>
      <c r="AS28" s="93"/>
      <c r="AT28" s="102"/>
      <c r="AU28" s="12"/>
      <c r="AV28" s="7"/>
      <c r="AW28" s="7"/>
      <c r="AX28" s="96"/>
      <c r="BJ28" s="104"/>
      <c r="BK28" s="7"/>
      <c r="BL28" s="106"/>
      <c r="BM28" s="7"/>
      <c r="BN28" s="7"/>
      <c r="BO28" s="93"/>
      <c r="BQ28" s="164" t="s">
        <v>258</v>
      </c>
      <c r="BR28" s="165" t="s">
        <v>5</v>
      </c>
      <c r="BS28" s="166" t="s">
        <v>32</v>
      </c>
      <c r="BT28" s="165" t="s">
        <v>7</v>
      </c>
      <c r="BU28" s="163">
        <v>175</v>
      </c>
    </row>
    <row r="29" spans="2:73" ht="7.65" customHeight="1" thickTop="1" thickBot="1" x14ac:dyDescent="0.25">
      <c r="B29" s="163"/>
      <c r="D29" s="164"/>
      <c r="E29" s="165"/>
      <c r="F29" s="166"/>
      <c r="G29" s="165"/>
      <c r="H29" s="7"/>
      <c r="I29" s="7"/>
      <c r="J29" s="94"/>
      <c r="K29" s="96"/>
      <c r="L29" s="7"/>
      <c r="M29" s="96"/>
      <c r="Q29" s="15"/>
      <c r="R29" s="170"/>
      <c r="S29" s="170"/>
      <c r="T29" s="170"/>
      <c r="U29" s="15"/>
      <c r="Y29" s="7"/>
      <c r="Z29" s="13"/>
      <c r="AA29" s="104"/>
      <c r="AB29" s="97"/>
      <c r="AC29" s="7"/>
      <c r="AD29" s="7"/>
      <c r="AF29" s="164"/>
      <c r="AG29" s="165"/>
      <c r="AH29" s="166"/>
      <c r="AI29" s="165"/>
      <c r="AJ29" s="163"/>
      <c r="AM29" s="163"/>
      <c r="AO29" s="164"/>
      <c r="AP29" s="165"/>
      <c r="AQ29" s="166"/>
      <c r="AR29" s="165"/>
      <c r="AS29" s="7"/>
      <c r="AT29" s="7"/>
      <c r="AU29" s="14"/>
      <c r="AV29" s="7"/>
      <c r="AW29" s="7"/>
      <c r="AX29" s="96"/>
      <c r="BJ29" s="104"/>
      <c r="BK29" s="7"/>
      <c r="BL29" s="104"/>
      <c r="BM29" s="7"/>
      <c r="BN29" s="103"/>
      <c r="BO29" s="7"/>
      <c r="BQ29" s="164"/>
      <c r="BR29" s="165"/>
      <c r="BS29" s="166"/>
      <c r="BT29" s="165"/>
      <c r="BU29" s="163"/>
    </row>
    <row r="30" spans="2:73" ht="7.65" customHeight="1" thickTop="1" thickBot="1" x14ac:dyDescent="0.25">
      <c r="B30" s="163">
        <v>13</v>
      </c>
      <c r="D30" s="164" t="s">
        <v>174</v>
      </c>
      <c r="E30" s="165" t="s">
        <v>5</v>
      </c>
      <c r="F30" s="166" t="s">
        <v>6</v>
      </c>
      <c r="G30" s="165" t="s">
        <v>7</v>
      </c>
      <c r="H30" s="93"/>
      <c r="I30" s="93"/>
      <c r="J30" s="96"/>
      <c r="K30" s="7"/>
      <c r="L30" s="7"/>
      <c r="M30" s="96"/>
      <c r="Q30" s="15"/>
      <c r="R30" s="170"/>
      <c r="S30" s="170"/>
      <c r="T30" s="170"/>
      <c r="U30" s="15"/>
      <c r="Y30" s="7"/>
      <c r="Z30" s="13"/>
      <c r="AA30" s="7"/>
      <c r="AB30" s="104"/>
      <c r="AC30" s="93"/>
      <c r="AD30" s="93"/>
      <c r="AF30" s="164" t="s">
        <v>176</v>
      </c>
      <c r="AG30" s="165" t="s">
        <v>5</v>
      </c>
      <c r="AH30" s="166" t="s">
        <v>30</v>
      </c>
      <c r="AI30" s="165" t="s">
        <v>7</v>
      </c>
      <c r="AJ30" s="163">
        <v>68</v>
      </c>
      <c r="AM30" s="163">
        <v>122</v>
      </c>
      <c r="AO30" s="164" t="s">
        <v>260</v>
      </c>
      <c r="AP30" s="165" t="s">
        <v>5</v>
      </c>
      <c r="AQ30" s="166" t="s">
        <v>37</v>
      </c>
      <c r="AR30" s="165" t="s">
        <v>7</v>
      </c>
      <c r="AS30" s="93"/>
      <c r="AT30" s="93"/>
      <c r="AU30" s="99"/>
      <c r="AV30" s="7"/>
      <c r="AW30" s="7"/>
      <c r="AX30" s="96"/>
      <c r="BJ30" s="104"/>
      <c r="BK30" s="7"/>
      <c r="BL30" s="104"/>
      <c r="BM30" s="12"/>
      <c r="BN30" s="14"/>
      <c r="BO30" s="16"/>
      <c r="BQ30" s="164" t="s">
        <v>262</v>
      </c>
      <c r="BR30" s="165" t="s">
        <v>5</v>
      </c>
      <c r="BS30" s="166" t="s">
        <v>35</v>
      </c>
      <c r="BT30" s="165" t="s">
        <v>7</v>
      </c>
      <c r="BU30" s="163">
        <v>176</v>
      </c>
    </row>
    <row r="31" spans="2:73" ht="7.65" customHeight="1" thickTop="1" thickBot="1" x14ac:dyDescent="0.25">
      <c r="B31" s="163"/>
      <c r="D31" s="164"/>
      <c r="E31" s="165"/>
      <c r="F31" s="166"/>
      <c r="G31" s="165"/>
      <c r="H31" s="7"/>
      <c r="I31" s="7"/>
      <c r="J31" s="7"/>
      <c r="K31" s="7"/>
      <c r="L31" s="7"/>
      <c r="M31" s="95"/>
      <c r="Q31" s="15"/>
      <c r="R31" s="170"/>
      <c r="S31" s="170"/>
      <c r="T31" s="170"/>
      <c r="U31" s="15"/>
      <c r="Y31" s="97"/>
      <c r="Z31" s="7"/>
      <c r="AA31" s="7"/>
      <c r="AB31" s="7"/>
      <c r="AC31" s="7"/>
      <c r="AD31" s="7"/>
      <c r="AF31" s="164"/>
      <c r="AG31" s="165"/>
      <c r="AH31" s="166"/>
      <c r="AI31" s="165"/>
      <c r="AJ31" s="163"/>
      <c r="AM31" s="163"/>
      <c r="AO31" s="164"/>
      <c r="AP31" s="165"/>
      <c r="AQ31" s="166"/>
      <c r="AR31" s="165"/>
      <c r="AS31" s="7"/>
      <c r="AT31" s="7"/>
      <c r="AU31" s="7"/>
      <c r="AV31" s="7"/>
      <c r="AW31" s="7"/>
      <c r="AX31" s="95"/>
      <c r="BJ31" s="104"/>
      <c r="BK31" s="7"/>
      <c r="BL31" s="104"/>
      <c r="BM31" s="97"/>
      <c r="BN31" s="7"/>
      <c r="BO31" s="10"/>
      <c r="BQ31" s="164"/>
      <c r="BR31" s="165"/>
      <c r="BS31" s="166"/>
      <c r="BT31" s="165"/>
      <c r="BU31" s="163"/>
    </row>
    <row r="32" spans="2:73" ht="7.65" customHeight="1" thickTop="1" thickBot="1" x14ac:dyDescent="0.25">
      <c r="B32" s="163">
        <v>14</v>
      </c>
      <c r="D32" s="164" t="s">
        <v>178</v>
      </c>
      <c r="E32" s="165" t="s">
        <v>5</v>
      </c>
      <c r="F32" s="166" t="s">
        <v>11</v>
      </c>
      <c r="G32" s="165" t="s">
        <v>7</v>
      </c>
      <c r="H32" s="93"/>
      <c r="I32" s="93"/>
      <c r="J32" s="7"/>
      <c r="K32" s="7"/>
      <c r="L32" s="12"/>
      <c r="M32" s="14"/>
      <c r="Q32" s="15"/>
      <c r="R32" s="170"/>
      <c r="S32" s="170"/>
      <c r="T32" s="170"/>
      <c r="U32" s="15"/>
      <c r="X32" s="118"/>
      <c r="Y32" s="104"/>
      <c r="Z32" s="7"/>
      <c r="AA32" s="7"/>
      <c r="AB32" s="7"/>
      <c r="AC32" s="93"/>
      <c r="AD32" s="93"/>
      <c r="AF32" s="164" t="s">
        <v>85</v>
      </c>
      <c r="AG32" s="165" t="s">
        <v>5</v>
      </c>
      <c r="AH32" s="166" t="s">
        <v>9</v>
      </c>
      <c r="AI32" s="165" t="s">
        <v>7</v>
      </c>
      <c r="AJ32" s="163">
        <v>69</v>
      </c>
      <c r="AM32" s="163">
        <v>123</v>
      </c>
      <c r="AO32" s="164" t="s">
        <v>264</v>
      </c>
      <c r="AP32" s="165" t="s">
        <v>5</v>
      </c>
      <c r="AQ32" s="166" t="s">
        <v>74</v>
      </c>
      <c r="AR32" s="165" t="s">
        <v>7</v>
      </c>
      <c r="AS32" s="93"/>
      <c r="AT32" s="93"/>
      <c r="AU32" s="7"/>
      <c r="AV32" s="7"/>
      <c r="AW32" s="12"/>
      <c r="AX32" s="13"/>
      <c r="AY32" s="113"/>
      <c r="BJ32" s="104"/>
      <c r="BK32" s="7"/>
      <c r="BL32" s="7"/>
      <c r="BM32" s="104"/>
      <c r="BN32" s="93"/>
      <c r="BO32" s="93"/>
      <c r="BQ32" s="164" t="s">
        <v>266</v>
      </c>
      <c r="BR32" s="165" t="s">
        <v>5</v>
      </c>
      <c r="BS32" s="166" t="s">
        <v>72</v>
      </c>
      <c r="BT32" s="165" t="s">
        <v>7</v>
      </c>
      <c r="BU32" s="163">
        <v>177</v>
      </c>
    </row>
    <row r="33" spans="2:73" ht="7.65" customHeight="1" thickTop="1" thickBot="1" x14ac:dyDescent="0.25">
      <c r="B33" s="163"/>
      <c r="D33" s="164"/>
      <c r="E33" s="165"/>
      <c r="F33" s="166"/>
      <c r="G33" s="165"/>
      <c r="H33" s="7"/>
      <c r="I33" s="7"/>
      <c r="J33" s="95"/>
      <c r="K33" s="7"/>
      <c r="L33" s="12"/>
      <c r="M33" s="14"/>
      <c r="Q33" s="15"/>
      <c r="R33" s="170"/>
      <c r="S33" s="170"/>
      <c r="T33" s="170"/>
      <c r="U33" s="15"/>
      <c r="X33" s="118"/>
      <c r="Y33" s="104"/>
      <c r="Z33" s="7"/>
      <c r="AA33" s="7"/>
      <c r="AB33" s="103"/>
      <c r="AC33" s="7"/>
      <c r="AD33" s="7"/>
      <c r="AF33" s="164"/>
      <c r="AG33" s="165"/>
      <c r="AH33" s="166"/>
      <c r="AI33" s="165"/>
      <c r="AJ33" s="163"/>
      <c r="AM33" s="163"/>
      <c r="AO33" s="164"/>
      <c r="AP33" s="165"/>
      <c r="AQ33" s="166"/>
      <c r="AR33" s="165"/>
      <c r="AS33" s="7"/>
      <c r="AT33" s="7"/>
      <c r="AU33" s="95"/>
      <c r="AV33" s="7"/>
      <c r="AW33" s="12"/>
      <c r="AX33" s="13"/>
      <c r="AY33" s="113"/>
      <c r="BJ33" s="103"/>
      <c r="BK33" s="7"/>
      <c r="BL33" s="7"/>
      <c r="BM33" s="7"/>
      <c r="BN33" s="7"/>
      <c r="BO33" s="7"/>
      <c r="BQ33" s="164"/>
      <c r="BR33" s="165"/>
      <c r="BS33" s="166"/>
      <c r="BT33" s="165"/>
      <c r="BU33" s="163"/>
    </row>
    <row r="34" spans="2:73" ht="7.65" customHeight="1" thickTop="1" thickBot="1" x14ac:dyDescent="0.25">
      <c r="B34" s="163">
        <v>15</v>
      </c>
      <c r="D34" s="164" t="s">
        <v>181</v>
      </c>
      <c r="E34" s="165" t="s">
        <v>5</v>
      </c>
      <c r="F34" s="166" t="s">
        <v>27</v>
      </c>
      <c r="G34" s="165" t="s">
        <v>7</v>
      </c>
      <c r="H34" s="7"/>
      <c r="I34" s="12"/>
      <c r="J34" s="13"/>
      <c r="K34" s="96"/>
      <c r="L34" s="12"/>
      <c r="M34" s="14"/>
      <c r="Q34" s="15"/>
      <c r="R34" s="170"/>
      <c r="S34" s="170"/>
      <c r="T34" s="170"/>
      <c r="U34" s="15"/>
      <c r="X34" s="118"/>
      <c r="Y34" s="104"/>
      <c r="Z34" s="7"/>
      <c r="AA34" s="104"/>
      <c r="AB34" s="12"/>
      <c r="AC34" s="13"/>
      <c r="AD34" s="93"/>
      <c r="AF34" s="164" t="s">
        <v>183</v>
      </c>
      <c r="AG34" s="165" t="s">
        <v>5</v>
      </c>
      <c r="AH34" s="166" t="s">
        <v>32</v>
      </c>
      <c r="AI34" s="165" t="s">
        <v>7</v>
      </c>
      <c r="AJ34" s="163">
        <v>70</v>
      </c>
      <c r="AM34" s="163">
        <v>124</v>
      </c>
      <c r="AO34" s="164" t="s">
        <v>90</v>
      </c>
      <c r="AP34" s="165" t="s">
        <v>5</v>
      </c>
      <c r="AQ34" s="166" t="s">
        <v>11</v>
      </c>
      <c r="AR34" s="165" t="s">
        <v>7</v>
      </c>
      <c r="AS34" s="93"/>
      <c r="AT34" s="12"/>
      <c r="AU34" s="13"/>
      <c r="AV34" s="96"/>
      <c r="AW34" s="12"/>
      <c r="AX34" s="13"/>
      <c r="AY34" s="113"/>
      <c r="BJ34" s="14"/>
      <c r="BK34" s="13"/>
      <c r="BL34" s="7"/>
      <c r="BM34" s="7"/>
      <c r="BN34" s="93"/>
      <c r="BO34" s="93"/>
      <c r="BQ34" s="164" t="s">
        <v>269</v>
      </c>
      <c r="BR34" s="165" t="s">
        <v>5</v>
      </c>
      <c r="BS34" s="166" t="s">
        <v>9</v>
      </c>
      <c r="BT34" s="165" t="s">
        <v>7</v>
      </c>
      <c r="BU34" s="163">
        <v>178</v>
      </c>
    </row>
    <row r="35" spans="2:73" ht="7.65" customHeight="1" thickTop="1" thickBot="1" x14ac:dyDescent="0.25">
      <c r="B35" s="163"/>
      <c r="D35" s="164"/>
      <c r="E35" s="165"/>
      <c r="F35" s="166"/>
      <c r="G35" s="165"/>
      <c r="H35" s="10"/>
      <c r="I35" s="14"/>
      <c r="J35" s="7"/>
      <c r="K35" s="96"/>
      <c r="L35" s="12"/>
      <c r="M35" s="14"/>
      <c r="Q35" s="15"/>
      <c r="R35" s="170"/>
      <c r="S35" s="170"/>
      <c r="T35" s="170"/>
      <c r="U35" s="15"/>
      <c r="X35" s="118"/>
      <c r="Y35" s="104"/>
      <c r="Z35" s="7"/>
      <c r="AA35" s="104"/>
      <c r="AB35" s="7"/>
      <c r="AC35" s="109"/>
      <c r="AD35" s="7"/>
      <c r="AF35" s="164"/>
      <c r="AG35" s="165"/>
      <c r="AH35" s="166"/>
      <c r="AI35" s="165"/>
      <c r="AJ35" s="163"/>
      <c r="AM35" s="163"/>
      <c r="AO35" s="164"/>
      <c r="AP35" s="165"/>
      <c r="AQ35" s="166"/>
      <c r="AR35" s="165"/>
      <c r="AS35" s="7"/>
      <c r="AT35" s="101"/>
      <c r="AU35" s="7"/>
      <c r="AV35" s="96"/>
      <c r="AW35" s="12"/>
      <c r="AX35" s="13"/>
      <c r="AY35" s="113"/>
      <c r="BJ35" s="14"/>
      <c r="BK35" s="13"/>
      <c r="BL35" s="7"/>
      <c r="BM35" s="103"/>
      <c r="BN35" s="7"/>
      <c r="BO35" s="7"/>
      <c r="BQ35" s="164"/>
      <c r="BR35" s="165"/>
      <c r="BS35" s="166"/>
      <c r="BT35" s="165"/>
      <c r="BU35" s="163"/>
    </row>
    <row r="36" spans="2:73" ht="7.65" customHeight="1" thickTop="1" thickBot="1" x14ac:dyDescent="0.25">
      <c r="B36" s="163">
        <v>16</v>
      </c>
      <c r="D36" s="164" t="s">
        <v>184</v>
      </c>
      <c r="E36" s="165" t="s">
        <v>5</v>
      </c>
      <c r="F36" s="166" t="s">
        <v>30</v>
      </c>
      <c r="G36" s="165" t="s">
        <v>7</v>
      </c>
      <c r="H36" s="93"/>
      <c r="I36" s="99"/>
      <c r="J36" s="7"/>
      <c r="K36" s="96"/>
      <c r="L36" s="12"/>
      <c r="M36" s="14"/>
      <c r="Q36" s="15"/>
      <c r="R36" s="170"/>
      <c r="S36" s="170"/>
      <c r="T36" s="170"/>
      <c r="U36" s="15"/>
      <c r="X36" s="118"/>
      <c r="Y36" s="104"/>
      <c r="Z36" s="7"/>
      <c r="AA36" s="104"/>
      <c r="AB36" s="7"/>
      <c r="AC36" s="12"/>
      <c r="AD36" s="16"/>
      <c r="AF36" s="164" t="s">
        <v>186</v>
      </c>
      <c r="AG36" s="165" t="s">
        <v>5</v>
      </c>
      <c r="AH36" s="166" t="s">
        <v>23</v>
      </c>
      <c r="AI36" s="165" t="s">
        <v>7</v>
      </c>
      <c r="AJ36" s="163">
        <v>71</v>
      </c>
      <c r="AM36" s="163">
        <v>125</v>
      </c>
      <c r="AO36" s="164" t="s">
        <v>21</v>
      </c>
      <c r="AP36" s="165" t="s">
        <v>5</v>
      </c>
      <c r="AQ36" s="166" t="s">
        <v>53</v>
      </c>
      <c r="AR36" s="165" t="s">
        <v>7</v>
      </c>
      <c r="AS36" s="11"/>
      <c r="AT36" s="7"/>
      <c r="AU36" s="7"/>
      <c r="AV36" s="96"/>
      <c r="AW36" s="12"/>
      <c r="AX36" s="13"/>
      <c r="AY36" s="113"/>
      <c r="BJ36" s="14"/>
      <c r="BK36" s="13"/>
      <c r="BL36" s="104"/>
      <c r="BM36" s="12"/>
      <c r="BN36" s="13"/>
      <c r="BO36" s="93"/>
      <c r="BQ36" s="164" t="s">
        <v>62</v>
      </c>
      <c r="BR36" s="165" t="s">
        <v>5</v>
      </c>
      <c r="BS36" s="166" t="s">
        <v>30</v>
      </c>
      <c r="BT36" s="165" t="s">
        <v>7</v>
      </c>
      <c r="BU36" s="163">
        <v>179</v>
      </c>
    </row>
    <row r="37" spans="2:73" ht="7.65" customHeight="1" thickTop="1" thickBot="1" x14ac:dyDescent="0.25">
      <c r="B37" s="163"/>
      <c r="D37" s="164"/>
      <c r="E37" s="165"/>
      <c r="F37" s="166"/>
      <c r="G37" s="165"/>
      <c r="H37" s="7"/>
      <c r="I37" s="7"/>
      <c r="J37" s="7"/>
      <c r="K37" s="95"/>
      <c r="L37" s="12"/>
      <c r="M37" s="14"/>
      <c r="Q37" s="15"/>
      <c r="R37" s="170"/>
      <c r="S37" s="170"/>
      <c r="T37" s="170"/>
      <c r="U37" s="15"/>
      <c r="X37" s="118"/>
      <c r="Y37" s="104"/>
      <c r="Z37" s="7"/>
      <c r="AA37" s="103"/>
      <c r="AB37" s="7"/>
      <c r="AC37" s="7"/>
      <c r="AD37" s="10"/>
      <c r="AF37" s="164"/>
      <c r="AG37" s="165"/>
      <c r="AH37" s="166"/>
      <c r="AI37" s="165"/>
      <c r="AJ37" s="163"/>
      <c r="AM37" s="163"/>
      <c r="AO37" s="164"/>
      <c r="AP37" s="165"/>
      <c r="AQ37" s="166"/>
      <c r="AR37" s="165"/>
      <c r="AS37" s="7"/>
      <c r="AT37" s="7"/>
      <c r="AU37" s="7"/>
      <c r="AV37" s="95"/>
      <c r="AW37" s="12"/>
      <c r="AX37" s="13"/>
      <c r="AY37" s="113"/>
      <c r="BJ37" s="14"/>
      <c r="BK37" s="13"/>
      <c r="BL37" s="104"/>
      <c r="BM37" s="7"/>
      <c r="BN37" s="109"/>
      <c r="BO37" s="7"/>
      <c r="BQ37" s="164"/>
      <c r="BR37" s="165"/>
      <c r="BS37" s="166"/>
      <c r="BT37" s="165"/>
      <c r="BU37" s="163"/>
    </row>
    <row r="38" spans="2:73" ht="7.65" customHeight="1" thickTop="1" x14ac:dyDescent="0.2">
      <c r="B38" s="163">
        <v>17</v>
      </c>
      <c r="D38" s="164" t="s">
        <v>188</v>
      </c>
      <c r="E38" s="165" t="s">
        <v>5</v>
      </c>
      <c r="F38" s="166" t="s">
        <v>149</v>
      </c>
      <c r="G38" s="165" t="s">
        <v>7</v>
      </c>
      <c r="H38" s="7"/>
      <c r="I38" s="7"/>
      <c r="J38" s="12"/>
      <c r="K38" s="13"/>
      <c r="L38" s="100"/>
      <c r="M38" s="12"/>
      <c r="Q38" s="15"/>
      <c r="R38" s="170"/>
      <c r="S38" s="170"/>
      <c r="T38" s="170"/>
      <c r="U38" s="15"/>
      <c r="X38" s="118"/>
      <c r="Y38" s="104"/>
      <c r="Z38" s="104"/>
      <c r="AA38" s="12"/>
      <c r="AB38" s="13"/>
      <c r="AC38" s="7"/>
      <c r="AD38" s="9"/>
      <c r="AF38" s="164" t="s">
        <v>190</v>
      </c>
      <c r="AG38" s="165" t="s">
        <v>5</v>
      </c>
      <c r="AH38" s="166" t="s">
        <v>191</v>
      </c>
      <c r="AI38" s="165" t="s">
        <v>7</v>
      </c>
      <c r="AJ38" s="163">
        <v>72</v>
      </c>
      <c r="AM38" s="163">
        <v>126</v>
      </c>
      <c r="AO38" s="164" t="s">
        <v>273</v>
      </c>
      <c r="AP38" s="165" t="s">
        <v>5</v>
      </c>
      <c r="AQ38" s="166" t="s">
        <v>152</v>
      </c>
      <c r="AR38" s="165" t="s">
        <v>7</v>
      </c>
      <c r="AS38" s="7"/>
      <c r="AT38" s="7"/>
      <c r="AU38" s="12"/>
      <c r="AV38" s="14"/>
      <c r="AW38" s="14"/>
      <c r="AX38" s="13"/>
      <c r="AY38" s="113"/>
      <c r="BJ38" s="14"/>
      <c r="BK38" s="13"/>
      <c r="BL38" s="104"/>
      <c r="BM38" s="7"/>
      <c r="BN38" s="12"/>
      <c r="BO38" s="16"/>
      <c r="BQ38" s="164" t="s">
        <v>251</v>
      </c>
      <c r="BR38" s="165" t="s">
        <v>5</v>
      </c>
      <c r="BS38" s="166" t="s">
        <v>133</v>
      </c>
      <c r="BT38" s="165" t="s">
        <v>7</v>
      </c>
      <c r="BU38" s="163">
        <v>180</v>
      </c>
    </row>
    <row r="39" spans="2:73" ht="7.65" customHeight="1" thickBot="1" x14ac:dyDescent="0.25">
      <c r="B39" s="163"/>
      <c r="D39" s="164"/>
      <c r="E39" s="165"/>
      <c r="F39" s="166"/>
      <c r="G39" s="165"/>
      <c r="H39" s="10"/>
      <c r="I39" s="13"/>
      <c r="J39" s="12"/>
      <c r="K39" s="13"/>
      <c r="L39" s="100"/>
      <c r="M39" s="12"/>
      <c r="Q39" s="8"/>
      <c r="R39" s="167" t="s">
        <v>368</v>
      </c>
      <c r="S39" s="168"/>
      <c r="T39" s="168"/>
      <c r="U39" s="8"/>
      <c r="X39" s="118"/>
      <c r="Y39" s="104"/>
      <c r="Z39" s="104"/>
      <c r="AA39" s="12"/>
      <c r="AB39" s="13"/>
      <c r="AC39" s="12"/>
      <c r="AD39" s="10"/>
      <c r="AF39" s="164"/>
      <c r="AG39" s="165"/>
      <c r="AH39" s="166"/>
      <c r="AI39" s="165"/>
      <c r="AJ39" s="163"/>
      <c r="AM39" s="163"/>
      <c r="AO39" s="164"/>
      <c r="AP39" s="165"/>
      <c r="AQ39" s="166"/>
      <c r="AR39" s="165"/>
      <c r="AS39" s="10"/>
      <c r="AT39" s="13"/>
      <c r="AU39" s="12"/>
      <c r="AV39" s="14"/>
      <c r="AW39" s="14"/>
      <c r="AX39" s="13"/>
      <c r="AY39" s="113"/>
      <c r="BJ39" s="14"/>
      <c r="BK39" s="13"/>
      <c r="BL39" s="103"/>
      <c r="BM39" s="7"/>
      <c r="BN39" s="7"/>
      <c r="BO39" s="10"/>
      <c r="BQ39" s="164"/>
      <c r="BR39" s="165"/>
      <c r="BS39" s="166"/>
      <c r="BT39" s="165"/>
      <c r="BU39" s="163"/>
    </row>
    <row r="40" spans="2:73" ht="7.65" customHeight="1" thickTop="1" thickBot="1" x14ac:dyDescent="0.25">
      <c r="B40" s="163">
        <v>18</v>
      </c>
      <c r="D40" s="164" t="s">
        <v>192</v>
      </c>
      <c r="E40" s="165" t="s">
        <v>5</v>
      </c>
      <c r="F40" s="166" t="s">
        <v>82</v>
      </c>
      <c r="G40" s="165" t="s">
        <v>7</v>
      </c>
      <c r="H40" s="93"/>
      <c r="I40" s="102"/>
      <c r="J40" s="12"/>
      <c r="K40" s="13"/>
      <c r="L40" s="100"/>
      <c r="M40" s="12"/>
      <c r="Q40" s="8"/>
      <c r="R40" s="168"/>
      <c r="S40" s="168"/>
      <c r="T40" s="168"/>
      <c r="U40" s="8"/>
      <c r="X40" s="118"/>
      <c r="Y40" s="104"/>
      <c r="Z40" s="104"/>
      <c r="AA40" s="12"/>
      <c r="AB40" s="13"/>
      <c r="AC40" s="107"/>
      <c r="AD40" s="93"/>
      <c r="AF40" s="164" t="s">
        <v>164</v>
      </c>
      <c r="AG40" s="165" t="s">
        <v>5</v>
      </c>
      <c r="AH40" s="166" t="s">
        <v>30</v>
      </c>
      <c r="AI40" s="165" t="s">
        <v>7</v>
      </c>
      <c r="AJ40" s="163">
        <v>73</v>
      </c>
      <c r="AM40" s="163">
        <v>127</v>
      </c>
      <c r="AO40" s="164" t="s">
        <v>275</v>
      </c>
      <c r="AP40" s="165" t="s">
        <v>5</v>
      </c>
      <c r="AQ40" s="166" t="s">
        <v>27</v>
      </c>
      <c r="AR40" s="165" t="s">
        <v>7</v>
      </c>
      <c r="AS40" s="93"/>
      <c r="AT40" s="102"/>
      <c r="AU40" s="12"/>
      <c r="AV40" s="14"/>
      <c r="AW40" s="14"/>
      <c r="AX40" s="13"/>
      <c r="AY40" s="113"/>
      <c r="BJ40" s="13"/>
      <c r="BK40" s="108"/>
      <c r="BL40" s="12"/>
      <c r="BM40" s="13"/>
      <c r="BN40" s="7"/>
      <c r="BO40" s="93"/>
      <c r="BQ40" s="164" t="s">
        <v>277</v>
      </c>
      <c r="BR40" s="165" t="s">
        <v>5</v>
      </c>
      <c r="BS40" s="166" t="s">
        <v>23</v>
      </c>
      <c r="BT40" s="165" t="s">
        <v>7</v>
      </c>
      <c r="BU40" s="163">
        <v>181</v>
      </c>
    </row>
    <row r="41" spans="2:73" ht="7.65" customHeight="1" thickTop="1" thickBot="1" x14ac:dyDescent="0.25">
      <c r="B41" s="163"/>
      <c r="D41" s="164"/>
      <c r="E41" s="165"/>
      <c r="F41" s="166"/>
      <c r="G41" s="165"/>
      <c r="H41" s="7"/>
      <c r="I41" s="7"/>
      <c r="J41" s="14"/>
      <c r="K41" s="7"/>
      <c r="L41" s="100"/>
      <c r="M41" s="12"/>
      <c r="Q41" s="8"/>
      <c r="R41" s="168"/>
      <c r="S41" s="168"/>
      <c r="T41" s="168"/>
      <c r="U41" s="8"/>
      <c r="X41" s="118"/>
      <c r="Y41" s="104"/>
      <c r="Z41" s="104"/>
      <c r="AA41" s="7"/>
      <c r="AB41" s="14"/>
      <c r="AC41" s="7"/>
      <c r="AD41" s="7"/>
      <c r="AF41" s="164"/>
      <c r="AG41" s="165"/>
      <c r="AH41" s="166"/>
      <c r="AI41" s="165"/>
      <c r="AJ41" s="163"/>
      <c r="AM41" s="163"/>
      <c r="AO41" s="164"/>
      <c r="AP41" s="165"/>
      <c r="AQ41" s="166"/>
      <c r="AR41" s="165"/>
      <c r="AS41" s="7"/>
      <c r="AT41" s="7"/>
      <c r="AU41" s="14"/>
      <c r="AV41" s="12"/>
      <c r="AW41" s="14"/>
      <c r="AX41" s="13"/>
      <c r="AY41" s="113"/>
      <c r="BJ41" s="13"/>
      <c r="BK41" s="108"/>
      <c r="BL41" s="12"/>
      <c r="BM41" s="13"/>
      <c r="BN41" s="103"/>
      <c r="BO41" s="7"/>
      <c r="BQ41" s="164"/>
      <c r="BR41" s="165"/>
      <c r="BS41" s="166"/>
      <c r="BT41" s="165"/>
      <c r="BU41" s="163"/>
    </row>
    <row r="42" spans="2:73" ht="7.65" customHeight="1" thickTop="1" x14ac:dyDescent="0.2">
      <c r="B42" s="163">
        <v>19</v>
      </c>
      <c r="D42" s="164" t="s">
        <v>194</v>
      </c>
      <c r="E42" s="165" t="s">
        <v>5</v>
      </c>
      <c r="F42" s="166" t="s">
        <v>40</v>
      </c>
      <c r="G42" s="165" t="s">
        <v>7</v>
      </c>
      <c r="H42" s="7"/>
      <c r="I42" s="7"/>
      <c r="J42" s="99"/>
      <c r="K42" s="7"/>
      <c r="L42" s="100"/>
      <c r="M42" s="12"/>
      <c r="Q42" s="8"/>
      <c r="R42" s="168"/>
      <c r="S42" s="168"/>
      <c r="T42" s="168"/>
      <c r="U42" s="8"/>
      <c r="X42" s="118"/>
      <c r="Y42" s="104"/>
      <c r="Z42" s="104"/>
      <c r="AA42" s="7"/>
      <c r="AB42" s="106"/>
      <c r="AC42" s="7"/>
      <c r="AD42" s="9"/>
      <c r="AF42" s="164" t="s">
        <v>196</v>
      </c>
      <c r="AG42" s="165" t="s">
        <v>5</v>
      </c>
      <c r="AH42" s="166" t="s">
        <v>35</v>
      </c>
      <c r="AI42" s="165" t="s">
        <v>7</v>
      </c>
      <c r="AJ42" s="163">
        <v>74</v>
      </c>
      <c r="AM42" s="163">
        <v>128</v>
      </c>
      <c r="AO42" s="164" t="s">
        <v>279</v>
      </c>
      <c r="AP42" s="165" t="s">
        <v>5</v>
      </c>
      <c r="AQ42" s="166" t="s">
        <v>30</v>
      </c>
      <c r="AR42" s="165" t="s">
        <v>7</v>
      </c>
      <c r="AS42" s="7"/>
      <c r="AT42" s="7"/>
      <c r="AU42" s="99"/>
      <c r="AV42" s="12"/>
      <c r="AW42" s="14"/>
      <c r="AX42" s="13"/>
      <c r="AY42" s="113"/>
      <c r="BJ42" s="13"/>
      <c r="BK42" s="108"/>
      <c r="BL42" s="12"/>
      <c r="BM42" s="14"/>
      <c r="BN42" s="14"/>
      <c r="BO42" s="16"/>
      <c r="BQ42" s="164" t="s">
        <v>69</v>
      </c>
      <c r="BR42" s="165" t="s">
        <v>5</v>
      </c>
      <c r="BS42" s="166" t="s">
        <v>137</v>
      </c>
      <c r="BT42" s="165" t="s">
        <v>7</v>
      </c>
      <c r="BU42" s="163">
        <v>182</v>
      </c>
    </row>
    <row r="43" spans="2:73" ht="7.65" customHeight="1" thickBot="1" x14ac:dyDescent="0.25">
      <c r="B43" s="163"/>
      <c r="D43" s="164"/>
      <c r="E43" s="165"/>
      <c r="F43" s="166"/>
      <c r="G43" s="165"/>
      <c r="H43" s="10"/>
      <c r="I43" s="94"/>
      <c r="J43" s="96"/>
      <c r="K43" s="7"/>
      <c r="L43" s="100"/>
      <c r="M43" s="12"/>
      <c r="Q43" s="8"/>
      <c r="R43" s="168"/>
      <c r="S43" s="168"/>
      <c r="T43" s="168"/>
      <c r="U43" s="8"/>
      <c r="X43" s="118"/>
      <c r="Y43" s="104"/>
      <c r="Z43" s="104"/>
      <c r="AA43" s="7"/>
      <c r="AB43" s="104"/>
      <c r="AC43" s="97"/>
      <c r="AD43" s="10"/>
      <c r="AF43" s="164"/>
      <c r="AG43" s="165"/>
      <c r="AH43" s="166"/>
      <c r="AI43" s="165"/>
      <c r="AJ43" s="163"/>
      <c r="AM43" s="163"/>
      <c r="AO43" s="164"/>
      <c r="AP43" s="165"/>
      <c r="AQ43" s="166"/>
      <c r="AR43" s="165"/>
      <c r="AS43" s="10"/>
      <c r="AT43" s="94"/>
      <c r="AU43" s="96"/>
      <c r="AV43" s="12"/>
      <c r="AW43" s="14"/>
      <c r="AX43" s="13"/>
      <c r="AY43" s="113"/>
      <c r="BJ43" s="13"/>
      <c r="BK43" s="108"/>
      <c r="BL43" s="7"/>
      <c r="BM43" s="14"/>
      <c r="BN43" s="7"/>
      <c r="BO43" s="10"/>
      <c r="BQ43" s="164"/>
      <c r="BR43" s="165"/>
      <c r="BS43" s="166"/>
      <c r="BT43" s="165"/>
      <c r="BU43" s="163"/>
    </row>
    <row r="44" spans="2:73" ht="7.65" customHeight="1" thickTop="1" thickBot="1" x14ac:dyDescent="0.25">
      <c r="B44" s="163">
        <v>20</v>
      </c>
      <c r="D44" s="164" t="s">
        <v>198</v>
      </c>
      <c r="E44" s="165" t="s">
        <v>5</v>
      </c>
      <c r="F44" s="166" t="s">
        <v>25</v>
      </c>
      <c r="G44" s="165" t="s">
        <v>7</v>
      </c>
      <c r="H44" s="93"/>
      <c r="I44" s="96"/>
      <c r="J44" s="7"/>
      <c r="K44" s="7"/>
      <c r="L44" s="100"/>
      <c r="M44" s="12"/>
      <c r="Q44" s="8"/>
      <c r="R44" s="168"/>
      <c r="S44" s="168"/>
      <c r="T44" s="168"/>
      <c r="U44" s="8"/>
      <c r="X44" s="118"/>
      <c r="Y44" s="104"/>
      <c r="Z44" s="104"/>
      <c r="AA44" s="7"/>
      <c r="AB44" s="7"/>
      <c r="AC44" s="104"/>
      <c r="AD44" s="93"/>
      <c r="AF44" s="164" t="s">
        <v>199</v>
      </c>
      <c r="AG44" s="165" t="s">
        <v>5</v>
      </c>
      <c r="AH44" s="166" t="s">
        <v>14</v>
      </c>
      <c r="AI44" s="165" t="s">
        <v>7</v>
      </c>
      <c r="AJ44" s="163">
        <v>75</v>
      </c>
      <c r="AM44" s="163">
        <v>129</v>
      </c>
      <c r="AO44" s="164" t="s">
        <v>282</v>
      </c>
      <c r="AP44" s="165" t="s">
        <v>5</v>
      </c>
      <c r="AQ44" s="166" t="s">
        <v>16</v>
      </c>
      <c r="AR44" s="165" t="s">
        <v>7</v>
      </c>
      <c r="AS44" s="93"/>
      <c r="AT44" s="96"/>
      <c r="AU44" s="7"/>
      <c r="AV44" s="12"/>
      <c r="AW44" s="14"/>
      <c r="AX44" s="13"/>
      <c r="AY44" s="113"/>
      <c r="BJ44" s="13"/>
      <c r="BK44" s="108"/>
      <c r="BL44" s="7"/>
      <c r="BM44" s="106"/>
      <c r="BN44" s="7"/>
      <c r="BO44" s="9"/>
      <c r="BQ44" s="164" t="s">
        <v>283</v>
      </c>
      <c r="BR44" s="165" t="s">
        <v>5</v>
      </c>
      <c r="BS44" s="166" t="s">
        <v>18</v>
      </c>
      <c r="BT44" s="165" t="s">
        <v>7</v>
      </c>
      <c r="BU44" s="163">
        <v>183</v>
      </c>
    </row>
    <row r="45" spans="2:73" ht="7.65" customHeight="1" thickTop="1" thickBot="1" x14ac:dyDescent="0.25">
      <c r="B45" s="163"/>
      <c r="D45" s="164"/>
      <c r="E45" s="165"/>
      <c r="F45" s="166"/>
      <c r="G45" s="165"/>
      <c r="H45" s="7"/>
      <c r="I45" s="7"/>
      <c r="J45" s="7"/>
      <c r="K45" s="7"/>
      <c r="L45" s="101"/>
      <c r="M45" s="12"/>
      <c r="Q45" s="8"/>
      <c r="R45" s="168"/>
      <c r="S45" s="168"/>
      <c r="T45" s="168"/>
      <c r="U45" s="8"/>
      <c r="X45" s="118"/>
      <c r="Y45" s="104"/>
      <c r="Z45" s="103"/>
      <c r="AA45" s="7"/>
      <c r="AB45" s="7"/>
      <c r="AC45" s="7"/>
      <c r="AD45" s="7"/>
      <c r="AF45" s="164"/>
      <c r="AG45" s="165"/>
      <c r="AH45" s="166"/>
      <c r="AI45" s="165"/>
      <c r="AJ45" s="163"/>
      <c r="AM45" s="163"/>
      <c r="AO45" s="164"/>
      <c r="AP45" s="165"/>
      <c r="AQ45" s="166"/>
      <c r="AR45" s="165"/>
      <c r="AS45" s="7"/>
      <c r="AT45" s="7"/>
      <c r="AU45" s="7"/>
      <c r="AV45" s="7"/>
      <c r="AW45" s="14"/>
      <c r="AX45" s="7"/>
      <c r="AY45" s="113"/>
      <c r="BJ45" s="13"/>
      <c r="BK45" s="108"/>
      <c r="BL45" s="7"/>
      <c r="BM45" s="104"/>
      <c r="BN45" s="97"/>
      <c r="BO45" s="10"/>
      <c r="BQ45" s="164"/>
      <c r="BR45" s="165"/>
      <c r="BS45" s="166"/>
      <c r="BT45" s="165"/>
      <c r="BU45" s="163"/>
    </row>
    <row r="46" spans="2:73" ht="7.65" customHeight="1" thickTop="1" thickBot="1" x14ac:dyDescent="0.25">
      <c r="B46" s="163">
        <v>21</v>
      </c>
      <c r="D46" s="164" t="s">
        <v>147</v>
      </c>
      <c r="E46" s="165" t="s">
        <v>5</v>
      </c>
      <c r="F46" s="166" t="s">
        <v>23</v>
      </c>
      <c r="G46" s="165" t="s">
        <v>7</v>
      </c>
      <c r="H46" s="93"/>
      <c r="I46" s="7"/>
      <c r="J46" s="7"/>
      <c r="K46" s="12"/>
      <c r="L46" s="7"/>
      <c r="M46" s="12"/>
      <c r="Q46" s="8"/>
      <c r="R46" s="168"/>
      <c r="S46" s="168"/>
      <c r="T46" s="168"/>
      <c r="U46" s="8"/>
      <c r="X46" s="118"/>
      <c r="Y46" s="7"/>
      <c r="Z46" s="12"/>
      <c r="AA46" s="13"/>
      <c r="AB46" s="7"/>
      <c r="AC46" s="7"/>
      <c r="AD46" s="93"/>
      <c r="AF46" s="164" t="s">
        <v>203</v>
      </c>
      <c r="AG46" s="165" t="s">
        <v>5</v>
      </c>
      <c r="AH46" s="166" t="s">
        <v>53</v>
      </c>
      <c r="AI46" s="165" t="s">
        <v>7</v>
      </c>
      <c r="AJ46" s="163">
        <v>76</v>
      </c>
      <c r="AM46" s="163">
        <v>130</v>
      </c>
      <c r="AO46" s="164" t="s">
        <v>284</v>
      </c>
      <c r="AP46" s="165" t="s">
        <v>5</v>
      </c>
      <c r="AQ46" s="166" t="s">
        <v>35</v>
      </c>
      <c r="AR46" s="165" t="s">
        <v>7</v>
      </c>
      <c r="AS46" s="93"/>
      <c r="AT46" s="7"/>
      <c r="AU46" s="7"/>
      <c r="AV46" s="7"/>
      <c r="AW46" s="99"/>
      <c r="AX46" s="7"/>
      <c r="AY46" s="113"/>
      <c r="BJ46" s="13"/>
      <c r="BK46" s="108"/>
      <c r="BL46" s="7"/>
      <c r="BM46" s="7"/>
      <c r="BN46" s="104"/>
      <c r="BO46" s="93"/>
      <c r="BQ46" s="164" t="s">
        <v>286</v>
      </c>
      <c r="BR46" s="165" t="s">
        <v>5</v>
      </c>
      <c r="BS46" s="166" t="s">
        <v>11</v>
      </c>
      <c r="BT46" s="165" t="s">
        <v>7</v>
      </c>
      <c r="BU46" s="163">
        <v>184</v>
      </c>
    </row>
    <row r="47" spans="2:73" ht="7.65" customHeight="1" thickTop="1" thickBot="1" x14ac:dyDescent="0.25">
      <c r="B47" s="163"/>
      <c r="D47" s="164"/>
      <c r="E47" s="165"/>
      <c r="F47" s="166"/>
      <c r="G47" s="165"/>
      <c r="H47" s="7"/>
      <c r="I47" s="95"/>
      <c r="J47" s="7"/>
      <c r="K47" s="12"/>
      <c r="L47" s="7"/>
      <c r="M47" s="12"/>
      <c r="Q47" s="8"/>
      <c r="R47" s="168"/>
      <c r="S47" s="168"/>
      <c r="T47" s="168"/>
      <c r="U47" s="8"/>
      <c r="X47" s="118"/>
      <c r="Y47" s="7"/>
      <c r="Z47" s="7"/>
      <c r="AA47" s="13"/>
      <c r="AB47" s="7"/>
      <c r="AC47" s="103"/>
      <c r="AD47" s="7"/>
      <c r="AF47" s="164"/>
      <c r="AG47" s="165"/>
      <c r="AH47" s="166"/>
      <c r="AI47" s="165"/>
      <c r="AJ47" s="163"/>
      <c r="AM47" s="163"/>
      <c r="AO47" s="164"/>
      <c r="AP47" s="165"/>
      <c r="AQ47" s="166"/>
      <c r="AR47" s="165"/>
      <c r="AS47" s="7"/>
      <c r="AT47" s="95"/>
      <c r="AU47" s="7"/>
      <c r="AV47" s="7"/>
      <c r="AW47" s="96"/>
      <c r="AX47" s="7"/>
      <c r="AY47" s="113"/>
      <c r="BJ47" s="13"/>
      <c r="BK47" s="109"/>
      <c r="BL47" s="7"/>
      <c r="BM47" s="7"/>
      <c r="BN47" s="7"/>
      <c r="BO47" s="7"/>
      <c r="BQ47" s="164"/>
      <c r="BR47" s="165"/>
      <c r="BS47" s="166"/>
      <c r="BT47" s="165"/>
      <c r="BU47" s="163"/>
    </row>
    <row r="48" spans="2:73" ht="7.65" customHeight="1" thickTop="1" thickBot="1" x14ac:dyDescent="0.25">
      <c r="B48" s="163">
        <v>22</v>
      </c>
      <c r="D48" s="164" t="s">
        <v>204</v>
      </c>
      <c r="E48" s="165" t="s">
        <v>5</v>
      </c>
      <c r="F48" s="166" t="s">
        <v>35</v>
      </c>
      <c r="G48" s="165" t="s">
        <v>7</v>
      </c>
      <c r="H48" s="11"/>
      <c r="I48" s="13"/>
      <c r="J48" s="96"/>
      <c r="K48" s="12"/>
      <c r="L48" s="7"/>
      <c r="M48" s="12"/>
      <c r="Q48" s="8"/>
      <c r="R48" s="168"/>
      <c r="S48" s="168"/>
      <c r="T48" s="168"/>
      <c r="U48" s="8"/>
      <c r="X48" s="118"/>
      <c r="Y48" s="7"/>
      <c r="Z48" s="7"/>
      <c r="AA48" s="13"/>
      <c r="AB48" s="7"/>
      <c r="AC48" s="14"/>
      <c r="AD48" s="16"/>
      <c r="AF48" s="164" t="s">
        <v>159</v>
      </c>
      <c r="AG48" s="165" t="s">
        <v>5</v>
      </c>
      <c r="AH48" s="166" t="s">
        <v>40</v>
      </c>
      <c r="AI48" s="165" t="s">
        <v>7</v>
      </c>
      <c r="AJ48" s="163">
        <v>77</v>
      </c>
      <c r="AM48" s="163">
        <v>131</v>
      </c>
      <c r="AO48" s="164" t="s">
        <v>289</v>
      </c>
      <c r="AP48" s="165" t="s">
        <v>5</v>
      </c>
      <c r="AQ48" s="166" t="s">
        <v>25</v>
      </c>
      <c r="AR48" s="165" t="s">
        <v>7</v>
      </c>
      <c r="AS48" s="11"/>
      <c r="AT48" s="14"/>
      <c r="AU48" s="7"/>
      <c r="AV48" s="7"/>
      <c r="AW48" s="96"/>
      <c r="AX48" s="7"/>
      <c r="AY48" s="113"/>
      <c r="BJ48" s="13"/>
      <c r="BK48" s="12"/>
      <c r="BL48" s="13"/>
      <c r="BM48" s="7"/>
      <c r="BN48" s="7"/>
      <c r="BO48" s="93"/>
      <c r="BQ48" s="164" t="s">
        <v>291</v>
      </c>
      <c r="BR48" s="165" t="s">
        <v>5</v>
      </c>
      <c r="BS48" s="166" t="s">
        <v>53</v>
      </c>
      <c r="BT48" s="165" t="s">
        <v>7</v>
      </c>
      <c r="BU48" s="163">
        <v>185</v>
      </c>
    </row>
    <row r="49" spans="2:73" ht="7.65" customHeight="1" thickTop="1" thickBot="1" x14ac:dyDescent="0.25">
      <c r="B49" s="163"/>
      <c r="D49" s="164"/>
      <c r="E49" s="165"/>
      <c r="F49" s="166"/>
      <c r="G49" s="165"/>
      <c r="H49" s="7"/>
      <c r="I49" s="7"/>
      <c r="J49" s="95"/>
      <c r="K49" s="12"/>
      <c r="L49" s="7"/>
      <c r="M49" s="12"/>
      <c r="Q49" s="8"/>
      <c r="R49" s="168"/>
      <c r="S49" s="168"/>
      <c r="T49" s="168"/>
      <c r="U49" s="8"/>
      <c r="X49" s="118"/>
      <c r="Y49" s="7"/>
      <c r="Z49" s="7"/>
      <c r="AA49" s="13"/>
      <c r="AB49" s="12"/>
      <c r="AC49" s="7"/>
      <c r="AD49" s="10"/>
      <c r="AF49" s="164"/>
      <c r="AG49" s="165"/>
      <c r="AH49" s="166"/>
      <c r="AI49" s="165"/>
      <c r="AJ49" s="163"/>
      <c r="AM49" s="163"/>
      <c r="AO49" s="164"/>
      <c r="AP49" s="165"/>
      <c r="AQ49" s="166"/>
      <c r="AR49" s="165"/>
      <c r="AS49" s="7"/>
      <c r="AT49" s="7"/>
      <c r="AU49" s="13"/>
      <c r="AV49" s="7"/>
      <c r="AW49" s="96"/>
      <c r="AX49" s="7"/>
      <c r="AY49" s="113"/>
      <c r="BJ49" s="13"/>
      <c r="BK49" s="7"/>
      <c r="BL49" s="13"/>
      <c r="BM49" s="7"/>
      <c r="BN49" s="103"/>
      <c r="BO49" s="7"/>
      <c r="BQ49" s="164"/>
      <c r="BR49" s="165"/>
      <c r="BS49" s="166"/>
      <c r="BT49" s="165"/>
      <c r="BU49" s="163"/>
    </row>
    <row r="50" spans="2:73" ht="7.65" customHeight="1" thickTop="1" x14ac:dyDescent="0.2">
      <c r="B50" s="163">
        <v>23</v>
      </c>
      <c r="D50" s="164" t="s">
        <v>207</v>
      </c>
      <c r="E50" s="165" t="s">
        <v>5</v>
      </c>
      <c r="F50" s="166" t="s">
        <v>70</v>
      </c>
      <c r="G50" s="165" t="s">
        <v>7</v>
      </c>
      <c r="H50" s="7"/>
      <c r="I50" s="12"/>
      <c r="J50" s="13"/>
      <c r="K50" s="100"/>
      <c r="L50" s="7"/>
      <c r="M50" s="12"/>
      <c r="Q50" s="8"/>
      <c r="R50" s="168"/>
      <c r="S50" s="168"/>
      <c r="T50" s="168"/>
      <c r="U50" s="8"/>
      <c r="X50" s="118"/>
      <c r="Y50" s="7"/>
      <c r="Z50" s="7"/>
      <c r="AA50" s="13"/>
      <c r="AB50" s="107"/>
      <c r="AC50" s="7"/>
      <c r="AD50" s="9"/>
      <c r="AF50" s="164" t="s">
        <v>209</v>
      </c>
      <c r="AG50" s="165" t="s">
        <v>5</v>
      </c>
      <c r="AH50" s="166" t="s">
        <v>37</v>
      </c>
      <c r="AI50" s="165" t="s">
        <v>7</v>
      </c>
      <c r="AJ50" s="163">
        <v>78</v>
      </c>
      <c r="AM50" s="163">
        <v>132</v>
      </c>
      <c r="AO50" s="164" t="s">
        <v>293</v>
      </c>
      <c r="AP50" s="165" t="s">
        <v>5</v>
      </c>
      <c r="AQ50" s="166" t="s">
        <v>23</v>
      </c>
      <c r="AR50" s="165" t="s">
        <v>7</v>
      </c>
      <c r="AS50" s="7"/>
      <c r="AT50" s="7"/>
      <c r="AU50" s="102"/>
      <c r="AV50" s="7"/>
      <c r="AW50" s="96"/>
      <c r="AX50" s="7"/>
      <c r="AY50" s="113"/>
      <c r="BJ50" s="13"/>
      <c r="BK50" s="7"/>
      <c r="BL50" s="13"/>
      <c r="BM50" s="7"/>
      <c r="BN50" s="14"/>
      <c r="BO50" s="16"/>
      <c r="BQ50" s="164" t="s">
        <v>294</v>
      </c>
      <c r="BR50" s="165" t="s">
        <v>5</v>
      </c>
      <c r="BS50" s="166" t="s">
        <v>154</v>
      </c>
      <c r="BT50" s="165" t="s">
        <v>7</v>
      </c>
      <c r="BU50" s="163">
        <v>186</v>
      </c>
    </row>
    <row r="51" spans="2:73" ht="7.65" customHeight="1" thickBot="1" x14ac:dyDescent="0.25">
      <c r="B51" s="163"/>
      <c r="D51" s="164"/>
      <c r="E51" s="165"/>
      <c r="F51" s="166"/>
      <c r="G51" s="165"/>
      <c r="H51" s="10"/>
      <c r="I51" s="14"/>
      <c r="J51" s="7"/>
      <c r="K51" s="100"/>
      <c r="L51" s="7"/>
      <c r="M51" s="12"/>
      <c r="Q51" s="8"/>
      <c r="R51" s="168"/>
      <c r="S51" s="168"/>
      <c r="T51" s="168"/>
      <c r="U51" s="8"/>
      <c r="X51" s="118"/>
      <c r="Y51" s="7"/>
      <c r="Z51" s="7"/>
      <c r="AA51" s="13"/>
      <c r="AB51" s="108"/>
      <c r="AC51" s="97"/>
      <c r="AD51" s="10"/>
      <c r="AF51" s="164"/>
      <c r="AG51" s="165"/>
      <c r="AH51" s="166"/>
      <c r="AI51" s="165"/>
      <c r="AJ51" s="163"/>
      <c r="AM51" s="163"/>
      <c r="AO51" s="164"/>
      <c r="AP51" s="165"/>
      <c r="AQ51" s="166"/>
      <c r="AR51" s="165"/>
      <c r="AS51" s="10"/>
      <c r="AT51" s="94"/>
      <c r="AU51" s="100"/>
      <c r="AV51" s="7"/>
      <c r="AW51" s="96"/>
      <c r="AX51" s="7"/>
      <c r="AY51" s="113"/>
      <c r="BJ51" s="13"/>
      <c r="BK51" s="7"/>
      <c r="BL51" s="13"/>
      <c r="BM51" s="12"/>
      <c r="BN51" s="7"/>
      <c r="BO51" s="10"/>
      <c r="BQ51" s="164"/>
      <c r="BR51" s="165"/>
      <c r="BS51" s="166"/>
      <c r="BT51" s="165"/>
      <c r="BU51" s="163"/>
    </row>
    <row r="52" spans="2:73" ht="7.65" customHeight="1" thickTop="1" thickBot="1" x14ac:dyDescent="0.25">
      <c r="B52" s="163">
        <v>24</v>
      </c>
      <c r="D52" s="164" t="s">
        <v>211</v>
      </c>
      <c r="E52" s="165" t="s">
        <v>5</v>
      </c>
      <c r="F52" s="166" t="s">
        <v>53</v>
      </c>
      <c r="G52" s="165" t="s">
        <v>7</v>
      </c>
      <c r="H52" s="93"/>
      <c r="I52" s="99"/>
      <c r="J52" s="7"/>
      <c r="K52" s="100"/>
      <c r="L52" s="7"/>
      <c r="M52" s="12"/>
      <c r="Q52" s="8"/>
      <c r="R52" s="168"/>
      <c r="S52" s="168"/>
      <c r="T52" s="168"/>
      <c r="U52" s="8"/>
      <c r="X52" s="118"/>
      <c r="Y52" s="7"/>
      <c r="Z52" s="7"/>
      <c r="AA52" s="14"/>
      <c r="AB52" s="13"/>
      <c r="AC52" s="104"/>
      <c r="AD52" s="93"/>
      <c r="AF52" s="164" t="s">
        <v>213</v>
      </c>
      <c r="AG52" s="165" t="s">
        <v>5</v>
      </c>
      <c r="AH52" s="166" t="s">
        <v>27</v>
      </c>
      <c r="AI52" s="165" t="s">
        <v>7</v>
      </c>
      <c r="AJ52" s="163">
        <v>79</v>
      </c>
      <c r="AM52" s="163">
        <v>133</v>
      </c>
      <c r="AO52" s="164" t="s">
        <v>296</v>
      </c>
      <c r="AP52" s="165" t="s">
        <v>5</v>
      </c>
      <c r="AQ52" s="166" t="s">
        <v>46</v>
      </c>
      <c r="AR52" s="165" t="s">
        <v>7</v>
      </c>
      <c r="AS52" s="93"/>
      <c r="AT52" s="96"/>
      <c r="AU52" s="12"/>
      <c r="AV52" s="13"/>
      <c r="AW52" s="96"/>
      <c r="AX52" s="7"/>
      <c r="AY52" s="113"/>
      <c r="BJ52" s="13"/>
      <c r="BK52" s="7"/>
      <c r="BL52" s="13"/>
      <c r="BM52" s="107"/>
      <c r="BN52" s="7"/>
      <c r="BO52" s="9"/>
      <c r="BQ52" s="164" t="s">
        <v>83</v>
      </c>
      <c r="BR52" s="165" t="s">
        <v>5</v>
      </c>
      <c r="BS52" s="166" t="s">
        <v>46</v>
      </c>
      <c r="BT52" s="165" t="s">
        <v>7</v>
      </c>
      <c r="BU52" s="163">
        <v>187</v>
      </c>
    </row>
    <row r="53" spans="2:73" ht="7.65" customHeight="1" thickTop="1" thickBot="1" x14ac:dyDescent="0.25">
      <c r="B53" s="163"/>
      <c r="D53" s="164"/>
      <c r="E53" s="165"/>
      <c r="F53" s="166"/>
      <c r="G53" s="165"/>
      <c r="H53" s="7"/>
      <c r="I53" s="7"/>
      <c r="J53" s="7"/>
      <c r="K53" s="101"/>
      <c r="L53" s="7"/>
      <c r="M53" s="12"/>
      <c r="Q53" s="8"/>
      <c r="R53" s="8"/>
      <c r="S53" s="8"/>
      <c r="T53" s="8"/>
      <c r="U53" s="8"/>
      <c r="X53" s="118"/>
      <c r="Y53" s="7"/>
      <c r="Z53" s="7"/>
      <c r="AA53" s="14"/>
      <c r="AB53" s="7"/>
      <c r="AC53" s="7"/>
      <c r="AD53" s="7"/>
      <c r="AF53" s="164"/>
      <c r="AG53" s="165"/>
      <c r="AH53" s="166"/>
      <c r="AI53" s="165"/>
      <c r="AJ53" s="163"/>
      <c r="AM53" s="163"/>
      <c r="AO53" s="164"/>
      <c r="AP53" s="165"/>
      <c r="AQ53" s="166"/>
      <c r="AR53" s="165"/>
      <c r="AS53" s="7"/>
      <c r="AT53" s="7"/>
      <c r="AU53" s="7"/>
      <c r="AV53" s="94"/>
      <c r="AW53" s="96"/>
      <c r="AX53" s="7"/>
      <c r="AY53" s="113"/>
      <c r="BJ53" s="13"/>
      <c r="BK53" s="7"/>
      <c r="BL53" s="13"/>
      <c r="BM53" s="108"/>
      <c r="BN53" s="97"/>
      <c r="BO53" s="10"/>
      <c r="BQ53" s="164"/>
      <c r="BR53" s="165"/>
      <c r="BS53" s="166"/>
      <c r="BT53" s="165"/>
      <c r="BU53" s="163"/>
    </row>
    <row r="54" spans="2:73" ht="7.65" customHeight="1" thickTop="1" thickBot="1" x14ac:dyDescent="0.25">
      <c r="B54" s="163">
        <v>25</v>
      </c>
      <c r="D54" s="164" t="s">
        <v>215</v>
      </c>
      <c r="E54" s="165" t="s">
        <v>5</v>
      </c>
      <c r="F54" s="166" t="s">
        <v>32</v>
      </c>
      <c r="G54" s="165" t="s">
        <v>7</v>
      </c>
      <c r="H54" s="93"/>
      <c r="I54" s="7"/>
      <c r="J54" s="12"/>
      <c r="K54" s="7"/>
      <c r="L54" s="7"/>
      <c r="M54" s="12"/>
      <c r="X54" s="118"/>
      <c r="Y54" s="7"/>
      <c r="Z54" s="7"/>
      <c r="AA54" s="106"/>
      <c r="AB54" s="7"/>
      <c r="AC54" s="7"/>
      <c r="AD54" s="9"/>
      <c r="AF54" s="164" t="s">
        <v>217</v>
      </c>
      <c r="AG54" s="165" t="s">
        <v>5</v>
      </c>
      <c r="AH54" s="166" t="s">
        <v>46</v>
      </c>
      <c r="AI54" s="165" t="s">
        <v>7</v>
      </c>
      <c r="AJ54" s="163">
        <v>80</v>
      </c>
      <c r="AM54" s="163">
        <v>134</v>
      </c>
      <c r="AO54" s="164" t="s">
        <v>298</v>
      </c>
      <c r="AP54" s="165" t="s">
        <v>5</v>
      </c>
      <c r="AQ54" s="166" t="s">
        <v>201</v>
      </c>
      <c r="AR54" s="165" t="s">
        <v>7</v>
      </c>
      <c r="AS54" s="7"/>
      <c r="AT54" s="7"/>
      <c r="AU54" s="7"/>
      <c r="AV54" s="96"/>
      <c r="AW54" s="7"/>
      <c r="AX54" s="7"/>
      <c r="AY54" s="113"/>
      <c r="BJ54" s="13"/>
      <c r="BK54" s="7"/>
      <c r="BL54" s="14"/>
      <c r="BM54" s="13"/>
      <c r="BN54" s="104"/>
      <c r="BO54" s="93"/>
      <c r="BQ54" s="164" t="s">
        <v>96</v>
      </c>
      <c r="BR54" s="165" t="s">
        <v>5</v>
      </c>
      <c r="BS54" s="166" t="s">
        <v>40</v>
      </c>
      <c r="BT54" s="165" t="s">
        <v>7</v>
      </c>
      <c r="BU54" s="163">
        <v>188</v>
      </c>
    </row>
    <row r="55" spans="2:73" ht="7.65" customHeight="1" thickTop="1" thickBot="1" x14ac:dyDescent="0.25">
      <c r="B55" s="163"/>
      <c r="D55" s="164"/>
      <c r="E55" s="165"/>
      <c r="F55" s="166"/>
      <c r="G55" s="165"/>
      <c r="H55" s="7"/>
      <c r="I55" s="95"/>
      <c r="J55" s="12"/>
      <c r="K55" s="7"/>
      <c r="L55" s="7"/>
      <c r="M55" s="12"/>
      <c r="X55" s="118"/>
      <c r="Y55" s="7"/>
      <c r="Z55" s="7"/>
      <c r="AA55" s="104"/>
      <c r="AB55" s="7"/>
      <c r="AC55" s="12"/>
      <c r="AD55" s="10"/>
      <c r="AF55" s="164"/>
      <c r="AG55" s="165"/>
      <c r="AH55" s="166"/>
      <c r="AI55" s="165"/>
      <c r="AJ55" s="163"/>
      <c r="AM55" s="163"/>
      <c r="AO55" s="164"/>
      <c r="AP55" s="165"/>
      <c r="AQ55" s="166"/>
      <c r="AR55" s="165"/>
      <c r="AS55" s="10"/>
      <c r="AT55" s="13"/>
      <c r="AU55" s="7"/>
      <c r="AV55" s="96"/>
      <c r="AW55" s="7"/>
      <c r="AX55" s="7"/>
      <c r="AY55" s="113"/>
      <c r="BJ55" s="13"/>
      <c r="BK55" s="7"/>
      <c r="BL55" s="14"/>
      <c r="BM55" s="7"/>
      <c r="BN55" s="7"/>
      <c r="BO55" s="7"/>
      <c r="BQ55" s="164"/>
      <c r="BR55" s="165"/>
      <c r="BS55" s="166"/>
      <c r="BT55" s="165"/>
      <c r="BU55" s="163"/>
    </row>
    <row r="56" spans="2:73" ht="7.65" customHeight="1" thickTop="1" thickBot="1" x14ac:dyDescent="0.25">
      <c r="B56" s="163">
        <v>26</v>
      </c>
      <c r="D56" s="164" t="s">
        <v>219</v>
      </c>
      <c r="E56" s="165" t="s">
        <v>5</v>
      </c>
      <c r="F56" s="166" t="s">
        <v>16</v>
      </c>
      <c r="G56" s="165" t="s">
        <v>7</v>
      </c>
      <c r="H56" s="11"/>
      <c r="I56" s="14"/>
      <c r="J56" s="14"/>
      <c r="K56" s="7"/>
      <c r="L56" s="7"/>
      <c r="M56" s="12"/>
      <c r="O56" s="171" t="s">
        <v>311</v>
      </c>
      <c r="P56" s="17"/>
      <c r="Q56" s="17"/>
      <c r="R56" s="24"/>
      <c r="T56" s="171" t="s">
        <v>313</v>
      </c>
      <c r="U56" s="17"/>
      <c r="V56" s="17"/>
      <c r="W56" s="17"/>
      <c r="X56" s="119"/>
      <c r="Y56" s="7"/>
      <c r="Z56" s="7"/>
      <c r="AA56" s="104"/>
      <c r="AB56" s="7"/>
      <c r="AC56" s="107"/>
      <c r="AD56" s="93"/>
      <c r="AF56" s="164" t="s">
        <v>221</v>
      </c>
      <c r="AG56" s="165" t="s">
        <v>5</v>
      </c>
      <c r="AH56" s="166" t="s">
        <v>30</v>
      </c>
      <c r="AI56" s="165" t="s">
        <v>7</v>
      </c>
      <c r="AJ56" s="163">
        <v>81</v>
      </c>
      <c r="AM56" s="163">
        <v>135</v>
      </c>
      <c r="AO56" s="164" t="s">
        <v>301</v>
      </c>
      <c r="AP56" s="165" t="s">
        <v>5</v>
      </c>
      <c r="AQ56" s="166" t="s">
        <v>30</v>
      </c>
      <c r="AR56" s="165" t="s">
        <v>7</v>
      </c>
      <c r="AS56" s="93"/>
      <c r="AT56" s="102"/>
      <c r="AU56" s="7"/>
      <c r="AV56" s="96"/>
      <c r="AW56" s="7"/>
      <c r="AX56" s="7"/>
      <c r="AY56" s="114"/>
      <c r="AZ56" s="182" t="s">
        <v>315</v>
      </c>
      <c r="BA56" s="17"/>
      <c r="BB56" s="17"/>
      <c r="BC56" s="24"/>
      <c r="BE56" s="171" t="s">
        <v>316</v>
      </c>
      <c r="BF56" s="17"/>
      <c r="BG56" s="17"/>
      <c r="BH56" s="24"/>
      <c r="BJ56" s="13"/>
      <c r="BK56" s="7"/>
      <c r="BL56" s="106"/>
      <c r="BM56" s="7"/>
      <c r="BN56" s="7"/>
      <c r="BO56" s="93"/>
      <c r="BQ56" s="164" t="s">
        <v>303</v>
      </c>
      <c r="BR56" s="165" t="s">
        <v>5</v>
      </c>
      <c r="BS56" s="166" t="s">
        <v>27</v>
      </c>
      <c r="BT56" s="165" t="s">
        <v>7</v>
      </c>
      <c r="BU56" s="163">
        <v>189</v>
      </c>
    </row>
    <row r="57" spans="2:73" ht="7.65" customHeight="1" thickTop="1" thickBot="1" x14ac:dyDescent="0.25">
      <c r="B57" s="163"/>
      <c r="D57" s="164"/>
      <c r="E57" s="165"/>
      <c r="F57" s="166"/>
      <c r="G57" s="165"/>
      <c r="H57" s="7"/>
      <c r="I57" s="7"/>
      <c r="J57" s="14"/>
      <c r="K57" s="7"/>
      <c r="L57" s="7"/>
      <c r="M57" s="12"/>
      <c r="O57" s="172"/>
      <c r="Q57" s="3"/>
      <c r="R57" s="19"/>
      <c r="T57" s="172"/>
      <c r="V57" s="3"/>
      <c r="W57" s="3"/>
      <c r="X57" s="119"/>
      <c r="Y57" s="7"/>
      <c r="Z57" s="7"/>
      <c r="AA57" s="104"/>
      <c r="AB57" s="97"/>
      <c r="AC57" s="7"/>
      <c r="AD57" s="7"/>
      <c r="AF57" s="164"/>
      <c r="AG57" s="165"/>
      <c r="AH57" s="166"/>
      <c r="AI57" s="165"/>
      <c r="AJ57" s="163"/>
      <c r="AM57" s="163"/>
      <c r="AO57" s="164"/>
      <c r="AP57" s="165"/>
      <c r="AQ57" s="166"/>
      <c r="AR57" s="165"/>
      <c r="AS57" s="7"/>
      <c r="AT57" s="7"/>
      <c r="AU57" s="94"/>
      <c r="AV57" s="96"/>
      <c r="AW57" s="7"/>
      <c r="AX57" s="7"/>
      <c r="AY57" s="114"/>
      <c r="AZ57" s="183"/>
      <c r="BB57" s="3"/>
      <c r="BC57" s="19"/>
      <c r="BE57" s="172"/>
      <c r="BG57" s="3"/>
      <c r="BH57" s="19"/>
      <c r="BJ57" s="13"/>
      <c r="BK57" s="7"/>
      <c r="BL57" s="104"/>
      <c r="BM57" s="7"/>
      <c r="BN57" s="103"/>
      <c r="BO57" s="7"/>
      <c r="BQ57" s="164"/>
      <c r="BR57" s="165"/>
      <c r="BS57" s="166"/>
      <c r="BT57" s="165"/>
      <c r="BU57" s="163"/>
    </row>
    <row r="58" spans="2:73" ht="7.65" customHeight="1" thickTop="1" thickBot="1" x14ac:dyDescent="0.25">
      <c r="B58" s="163">
        <v>27</v>
      </c>
      <c r="D58" s="164" t="s">
        <v>222</v>
      </c>
      <c r="E58" s="165" t="s">
        <v>5</v>
      </c>
      <c r="F58" s="166" t="s">
        <v>201</v>
      </c>
      <c r="G58" s="165" t="s">
        <v>7</v>
      </c>
      <c r="H58" s="93"/>
      <c r="I58" s="93"/>
      <c r="J58" s="99"/>
      <c r="K58" s="7"/>
      <c r="L58" s="7"/>
      <c r="M58" s="12"/>
      <c r="O58" s="172"/>
      <c r="Q58" s="18"/>
      <c r="R58" s="19"/>
      <c r="T58" s="172"/>
      <c r="V58" s="18"/>
      <c r="W58" s="3"/>
      <c r="X58" s="119"/>
      <c r="Y58" s="7"/>
      <c r="Z58" s="7"/>
      <c r="AA58" s="7"/>
      <c r="AB58" s="104"/>
      <c r="AC58" s="93"/>
      <c r="AD58" s="93"/>
      <c r="AF58" s="164" t="s">
        <v>223</v>
      </c>
      <c r="AG58" s="165" t="s">
        <v>5</v>
      </c>
      <c r="AH58" s="166" t="s">
        <v>74</v>
      </c>
      <c r="AI58" s="165" t="s">
        <v>7</v>
      </c>
      <c r="AJ58" s="163">
        <v>82</v>
      </c>
      <c r="AM58" s="163">
        <v>136</v>
      </c>
      <c r="AO58" s="164" t="s">
        <v>305</v>
      </c>
      <c r="AP58" s="165" t="s">
        <v>5</v>
      </c>
      <c r="AQ58" s="166" t="s">
        <v>79</v>
      </c>
      <c r="AR58" s="165" t="s">
        <v>7</v>
      </c>
      <c r="AS58" s="93"/>
      <c r="AT58" s="93"/>
      <c r="AU58" s="96"/>
      <c r="AV58" s="7"/>
      <c r="AW58" s="7"/>
      <c r="AX58" s="7"/>
      <c r="AY58" s="114"/>
      <c r="AZ58" s="183"/>
      <c r="BB58" s="18"/>
      <c r="BC58" s="19"/>
      <c r="BE58" s="172"/>
      <c r="BG58" s="18"/>
      <c r="BH58" s="19"/>
      <c r="BJ58" s="13"/>
      <c r="BK58" s="7"/>
      <c r="BL58" s="104"/>
      <c r="BM58" s="12"/>
      <c r="BN58" s="14"/>
      <c r="BO58" s="16"/>
      <c r="BQ58" s="164" t="s">
        <v>307</v>
      </c>
      <c r="BR58" s="165" t="s">
        <v>5</v>
      </c>
      <c r="BS58" s="166" t="s">
        <v>35</v>
      </c>
      <c r="BT58" s="165" t="s">
        <v>7</v>
      </c>
      <c r="BU58" s="163">
        <v>190</v>
      </c>
    </row>
    <row r="59" spans="2:73" ht="7.65" customHeight="1" thickTop="1" thickBot="1" x14ac:dyDescent="0.25">
      <c r="B59" s="163"/>
      <c r="D59" s="164"/>
      <c r="E59" s="165"/>
      <c r="F59" s="166"/>
      <c r="G59" s="165"/>
      <c r="H59" s="7"/>
      <c r="I59" s="7"/>
      <c r="J59" s="7"/>
      <c r="K59" s="7"/>
      <c r="L59" s="7"/>
      <c r="M59" s="12"/>
      <c r="O59" s="173" t="s">
        <v>357</v>
      </c>
      <c r="P59" s="174"/>
      <c r="Q59" s="174"/>
      <c r="R59" s="175"/>
      <c r="T59" s="173" t="s">
        <v>363</v>
      </c>
      <c r="U59" s="174"/>
      <c r="V59" s="174"/>
      <c r="W59" s="174"/>
      <c r="X59" s="119"/>
      <c r="Y59" s="7"/>
      <c r="Z59" s="7"/>
      <c r="AA59" s="7"/>
      <c r="AB59" s="7"/>
      <c r="AC59" s="7"/>
      <c r="AD59" s="7"/>
      <c r="AF59" s="164"/>
      <c r="AG59" s="165"/>
      <c r="AH59" s="166"/>
      <c r="AI59" s="165"/>
      <c r="AJ59" s="163"/>
      <c r="AM59" s="163"/>
      <c r="AO59" s="164"/>
      <c r="AP59" s="165"/>
      <c r="AQ59" s="166"/>
      <c r="AR59" s="165"/>
      <c r="AS59" s="7"/>
      <c r="AT59" s="7"/>
      <c r="AU59" s="7"/>
      <c r="AV59" s="7"/>
      <c r="AW59" s="7"/>
      <c r="AX59" s="7"/>
      <c r="AY59" s="114"/>
      <c r="AZ59" s="174" t="s">
        <v>358</v>
      </c>
      <c r="BA59" s="174"/>
      <c r="BB59" s="174"/>
      <c r="BC59" s="175"/>
      <c r="BE59" s="173" t="s">
        <v>365</v>
      </c>
      <c r="BF59" s="174"/>
      <c r="BG59" s="174"/>
      <c r="BH59" s="175"/>
      <c r="BJ59" s="13"/>
      <c r="BK59" s="7"/>
      <c r="BL59" s="104"/>
      <c r="BM59" s="97"/>
      <c r="BN59" s="7"/>
      <c r="BO59" s="10"/>
      <c r="BQ59" s="164"/>
      <c r="BR59" s="165"/>
      <c r="BS59" s="166"/>
      <c r="BT59" s="165"/>
      <c r="BU59" s="163"/>
    </row>
    <row r="60" spans="2:73" ht="7.65" customHeight="1" thickTop="1" thickBot="1" x14ac:dyDescent="0.25">
      <c r="B60" s="163">
        <v>28</v>
      </c>
      <c r="D60" s="164" t="s">
        <v>125</v>
      </c>
      <c r="E60" s="165" t="s">
        <v>5</v>
      </c>
      <c r="F60" s="166" t="s">
        <v>72</v>
      </c>
      <c r="G60" s="165" t="s">
        <v>7</v>
      </c>
      <c r="H60" s="93"/>
      <c r="I60" s="93"/>
      <c r="J60" s="7"/>
      <c r="K60" s="7"/>
      <c r="L60" s="7"/>
      <c r="M60" s="7"/>
      <c r="N60" s="115"/>
      <c r="O60" s="174"/>
      <c r="P60" s="174"/>
      <c r="Q60" s="174"/>
      <c r="R60" s="175"/>
      <c r="T60" s="173"/>
      <c r="U60" s="174"/>
      <c r="V60" s="174"/>
      <c r="W60" s="174"/>
      <c r="X60" s="120"/>
      <c r="Y60" s="7"/>
      <c r="Z60" s="7"/>
      <c r="AA60" s="7"/>
      <c r="AB60" s="7"/>
      <c r="AC60" s="93"/>
      <c r="AD60" s="93"/>
      <c r="AF60" s="164" t="s">
        <v>127</v>
      </c>
      <c r="AG60" s="165" t="s">
        <v>5</v>
      </c>
      <c r="AH60" s="166" t="s">
        <v>128</v>
      </c>
      <c r="AI60" s="165" t="s">
        <v>7</v>
      </c>
      <c r="AJ60" s="163">
        <v>83</v>
      </c>
      <c r="AM60" s="163">
        <v>137</v>
      </c>
      <c r="AO60" s="164" t="s">
        <v>227</v>
      </c>
      <c r="AP60" s="165" t="s">
        <v>5</v>
      </c>
      <c r="AQ60" s="166" t="s">
        <v>128</v>
      </c>
      <c r="AR60" s="165" t="s">
        <v>7</v>
      </c>
      <c r="AS60" s="93"/>
      <c r="AT60" s="93"/>
      <c r="AU60" s="7"/>
      <c r="AV60" s="7"/>
      <c r="AW60" s="7"/>
      <c r="AX60" s="7"/>
      <c r="AY60" s="117"/>
      <c r="AZ60" s="174"/>
      <c r="BA60" s="174"/>
      <c r="BB60" s="174"/>
      <c r="BC60" s="175"/>
      <c r="BE60" s="173"/>
      <c r="BF60" s="174"/>
      <c r="BG60" s="174"/>
      <c r="BH60" s="174"/>
      <c r="BI60" s="115"/>
      <c r="BJ60" s="7"/>
      <c r="BK60" s="7"/>
      <c r="BL60" s="7"/>
      <c r="BM60" s="104"/>
      <c r="BN60" s="93"/>
      <c r="BO60" s="93"/>
      <c r="BQ60" s="164" t="s">
        <v>309</v>
      </c>
      <c r="BR60" s="165" t="s">
        <v>5</v>
      </c>
      <c r="BS60" s="166" t="s">
        <v>74</v>
      </c>
      <c r="BT60" s="165" t="s">
        <v>7</v>
      </c>
      <c r="BU60" s="163">
        <v>191</v>
      </c>
    </row>
    <row r="61" spans="2:73" ht="7.65" customHeight="1" thickTop="1" thickBot="1" x14ac:dyDescent="0.25">
      <c r="B61" s="163"/>
      <c r="D61" s="164"/>
      <c r="E61" s="165"/>
      <c r="F61" s="166"/>
      <c r="G61" s="165"/>
      <c r="H61" s="7"/>
      <c r="I61" s="7"/>
      <c r="J61" s="95"/>
      <c r="K61" s="7"/>
      <c r="L61" s="7"/>
      <c r="M61" s="7"/>
      <c r="N61" s="116"/>
      <c r="O61" s="174"/>
      <c r="P61" s="174"/>
      <c r="Q61" s="174"/>
      <c r="R61" s="175"/>
      <c r="T61" s="173"/>
      <c r="U61" s="174"/>
      <c r="V61" s="174"/>
      <c r="W61" s="175"/>
      <c r="X61" s="92"/>
      <c r="Y61" s="13"/>
      <c r="Z61" s="7"/>
      <c r="AA61" s="7"/>
      <c r="AB61" s="103"/>
      <c r="AC61" s="7"/>
      <c r="AD61" s="7"/>
      <c r="AF61" s="164"/>
      <c r="AG61" s="165"/>
      <c r="AH61" s="166"/>
      <c r="AI61" s="165"/>
      <c r="AJ61" s="163"/>
      <c r="AM61" s="163"/>
      <c r="AO61" s="164"/>
      <c r="AP61" s="165"/>
      <c r="AQ61" s="166"/>
      <c r="AR61" s="165"/>
      <c r="AS61" s="7"/>
      <c r="AT61" s="7"/>
      <c r="AU61" s="95"/>
      <c r="AV61" s="7"/>
      <c r="AW61" s="7"/>
      <c r="AX61" s="12"/>
      <c r="AY61" s="91"/>
      <c r="AZ61" s="173"/>
      <c r="BA61" s="174"/>
      <c r="BB61" s="174"/>
      <c r="BC61" s="175"/>
      <c r="BE61" s="173"/>
      <c r="BF61" s="174"/>
      <c r="BG61" s="174"/>
      <c r="BH61" s="174"/>
      <c r="BI61" s="121"/>
      <c r="BJ61" s="7"/>
      <c r="BK61" s="7"/>
      <c r="BL61" s="7"/>
      <c r="BM61" s="7"/>
      <c r="BN61" s="7"/>
      <c r="BO61" s="7"/>
      <c r="BQ61" s="164"/>
      <c r="BR61" s="165"/>
      <c r="BS61" s="166"/>
      <c r="BT61" s="165"/>
      <c r="BU61" s="163"/>
    </row>
    <row r="62" spans="2:73" ht="7.65" customHeight="1" thickTop="1" thickBot="1" x14ac:dyDescent="0.25">
      <c r="B62" s="163">
        <v>29</v>
      </c>
      <c r="D62" s="164" t="s">
        <v>83</v>
      </c>
      <c r="E62" s="165" t="s">
        <v>5</v>
      </c>
      <c r="F62" s="166" t="s">
        <v>70</v>
      </c>
      <c r="G62" s="165" t="s">
        <v>7</v>
      </c>
      <c r="H62" s="93"/>
      <c r="I62" s="12"/>
      <c r="J62" s="13"/>
      <c r="K62" s="96"/>
      <c r="L62" s="7"/>
      <c r="M62" s="7"/>
      <c r="N62" s="114"/>
      <c r="O62" s="174"/>
      <c r="P62" s="174"/>
      <c r="Q62" s="174"/>
      <c r="R62" s="175"/>
      <c r="T62" s="173"/>
      <c r="U62" s="174"/>
      <c r="V62" s="174"/>
      <c r="W62" s="175"/>
      <c r="Y62" s="13"/>
      <c r="Z62" s="7"/>
      <c r="AA62" s="104"/>
      <c r="AB62" s="12"/>
      <c r="AC62" s="13"/>
      <c r="AD62" s="93"/>
      <c r="AF62" s="164" t="s">
        <v>131</v>
      </c>
      <c r="AG62" s="165" t="s">
        <v>5</v>
      </c>
      <c r="AH62" s="166" t="s">
        <v>40</v>
      </c>
      <c r="AI62" s="165" t="s">
        <v>7</v>
      </c>
      <c r="AJ62" s="163">
        <v>84</v>
      </c>
      <c r="AM62" s="163">
        <v>138</v>
      </c>
      <c r="AO62" s="164" t="s">
        <v>229</v>
      </c>
      <c r="AP62" s="165" t="s">
        <v>5</v>
      </c>
      <c r="AQ62" s="166" t="s">
        <v>18</v>
      </c>
      <c r="AR62" s="165" t="s">
        <v>7</v>
      </c>
      <c r="AS62" s="93"/>
      <c r="AT62" s="12"/>
      <c r="AU62" s="13"/>
      <c r="AV62" s="96"/>
      <c r="AW62" s="7"/>
      <c r="AX62" s="12"/>
      <c r="AZ62" s="173"/>
      <c r="BA62" s="174"/>
      <c r="BB62" s="174"/>
      <c r="BC62" s="175"/>
      <c r="BE62" s="173"/>
      <c r="BF62" s="174"/>
      <c r="BG62" s="174"/>
      <c r="BH62" s="174"/>
      <c r="BI62" s="119"/>
      <c r="BJ62" s="7"/>
      <c r="BK62" s="7"/>
      <c r="BL62" s="7"/>
      <c r="BM62" s="7"/>
      <c r="BN62" s="93"/>
      <c r="BO62" s="93"/>
      <c r="BQ62" s="164" t="s">
        <v>95</v>
      </c>
      <c r="BR62" s="165" t="s">
        <v>5</v>
      </c>
      <c r="BS62" s="166" t="s">
        <v>228</v>
      </c>
      <c r="BT62" s="165" t="s">
        <v>7</v>
      </c>
      <c r="BU62" s="163">
        <v>192</v>
      </c>
    </row>
    <row r="63" spans="2:73" ht="7.65" customHeight="1" thickTop="1" thickBot="1" x14ac:dyDescent="0.25">
      <c r="B63" s="163"/>
      <c r="D63" s="164"/>
      <c r="E63" s="165"/>
      <c r="F63" s="166"/>
      <c r="G63" s="165"/>
      <c r="H63" s="7"/>
      <c r="I63" s="101"/>
      <c r="J63" s="7"/>
      <c r="K63" s="96"/>
      <c r="L63" s="7"/>
      <c r="M63" s="7"/>
      <c r="N63" s="114"/>
      <c r="O63" s="177" t="s">
        <v>353</v>
      </c>
      <c r="P63" s="177"/>
      <c r="Q63" s="177"/>
      <c r="R63" s="180"/>
      <c r="T63" s="176" t="s">
        <v>353</v>
      </c>
      <c r="U63" s="177"/>
      <c r="V63" s="177"/>
      <c r="W63" s="180"/>
      <c r="Y63" s="13"/>
      <c r="Z63" s="7"/>
      <c r="AA63" s="104"/>
      <c r="AB63" s="7"/>
      <c r="AC63" s="109"/>
      <c r="AD63" s="7"/>
      <c r="AF63" s="164"/>
      <c r="AG63" s="165"/>
      <c r="AH63" s="166"/>
      <c r="AI63" s="165"/>
      <c r="AJ63" s="163"/>
      <c r="AM63" s="163"/>
      <c r="AO63" s="164"/>
      <c r="AP63" s="165"/>
      <c r="AQ63" s="166"/>
      <c r="AR63" s="165"/>
      <c r="AS63" s="7"/>
      <c r="AT63" s="101"/>
      <c r="AU63" s="7"/>
      <c r="AV63" s="96"/>
      <c r="AW63" s="7"/>
      <c r="AX63" s="12"/>
      <c r="AZ63" s="176" t="s">
        <v>353</v>
      </c>
      <c r="BA63" s="177"/>
      <c r="BB63" s="177"/>
      <c r="BC63" s="180"/>
      <c r="BE63" s="176" t="s">
        <v>347</v>
      </c>
      <c r="BF63" s="177"/>
      <c r="BG63" s="177"/>
      <c r="BH63" s="177"/>
      <c r="BI63" s="119"/>
      <c r="BJ63" s="7"/>
      <c r="BK63" s="7"/>
      <c r="BL63" s="7"/>
      <c r="BM63" s="103"/>
      <c r="BN63" s="7"/>
      <c r="BO63" s="7"/>
      <c r="BQ63" s="164"/>
      <c r="BR63" s="165"/>
      <c r="BS63" s="166"/>
      <c r="BT63" s="165"/>
      <c r="BU63" s="163"/>
    </row>
    <row r="64" spans="2:73" ht="7.65" customHeight="1" thickTop="1" thickBot="1" x14ac:dyDescent="0.25">
      <c r="B64" s="163">
        <v>30</v>
      </c>
      <c r="D64" s="164" t="s">
        <v>134</v>
      </c>
      <c r="E64" s="165" t="s">
        <v>5</v>
      </c>
      <c r="F64" s="166" t="s">
        <v>11</v>
      </c>
      <c r="G64" s="165" t="s">
        <v>7</v>
      </c>
      <c r="H64" s="11"/>
      <c r="I64" s="7"/>
      <c r="J64" s="7"/>
      <c r="K64" s="96"/>
      <c r="L64" s="7"/>
      <c r="M64" s="7"/>
      <c r="N64" s="114"/>
      <c r="O64" s="177"/>
      <c r="P64" s="177"/>
      <c r="Q64" s="177"/>
      <c r="R64" s="180"/>
      <c r="T64" s="176"/>
      <c r="U64" s="177"/>
      <c r="V64" s="177"/>
      <c r="W64" s="180"/>
      <c r="Y64" s="13"/>
      <c r="Z64" s="7"/>
      <c r="AA64" s="104"/>
      <c r="AB64" s="7"/>
      <c r="AC64" s="12"/>
      <c r="AD64" s="16"/>
      <c r="AF64" s="164" t="s">
        <v>136</v>
      </c>
      <c r="AG64" s="165" t="s">
        <v>5</v>
      </c>
      <c r="AH64" s="166" t="s">
        <v>137</v>
      </c>
      <c r="AI64" s="165" t="s">
        <v>7</v>
      </c>
      <c r="AJ64" s="163">
        <v>85</v>
      </c>
      <c r="AM64" s="163">
        <v>139</v>
      </c>
      <c r="AO64" s="164" t="s">
        <v>219</v>
      </c>
      <c r="AP64" s="165" t="s">
        <v>5</v>
      </c>
      <c r="AQ64" s="166" t="s">
        <v>23</v>
      </c>
      <c r="AR64" s="165" t="s">
        <v>7</v>
      </c>
      <c r="AS64" s="11"/>
      <c r="AT64" s="7"/>
      <c r="AU64" s="7"/>
      <c r="AV64" s="96"/>
      <c r="AW64" s="7"/>
      <c r="AX64" s="12"/>
      <c r="AZ64" s="176"/>
      <c r="BA64" s="177"/>
      <c r="BB64" s="177"/>
      <c r="BC64" s="180"/>
      <c r="BE64" s="176"/>
      <c r="BF64" s="177"/>
      <c r="BG64" s="177"/>
      <c r="BH64" s="177"/>
      <c r="BI64" s="119"/>
      <c r="BJ64" s="7"/>
      <c r="BK64" s="7"/>
      <c r="BL64" s="104"/>
      <c r="BM64" s="12"/>
      <c r="BN64" s="13"/>
      <c r="BO64" s="93"/>
      <c r="BQ64" s="164" t="s">
        <v>231</v>
      </c>
      <c r="BR64" s="165" t="s">
        <v>5</v>
      </c>
      <c r="BS64" s="166" t="s">
        <v>53</v>
      </c>
      <c r="BT64" s="165" t="s">
        <v>7</v>
      </c>
      <c r="BU64" s="163">
        <v>193</v>
      </c>
    </row>
    <row r="65" spans="2:73" ht="7.65" customHeight="1" thickTop="1" thickBot="1" x14ac:dyDescent="0.25">
      <c r="B65" s="163"/>
      <c r="D65" s="164"/>
      <c r="E65" s="165"/>
      <c r="F65" s="166"/>
      <c r="G65" s="165"/>
      <c r="H65" s="7"/>
      <c r="I65" s="7"/>
      <c r="J65" s="7"/>
      <c r="K65" s="95"/>
      <c r="L65" s="7"/>
      <c r="M65" s="7"/>
      <c r="N65" s="114"/>
      <c r="O65" s="179"/>
      <c r="P65" s="179"/>
      <c r="Q65" s="179"/>
      <c r="R65" s="181"/>
      <c r="T65" s="178"/>
      <c r="U65" s="179"/>
      <c r="V65" s="179"/>
      <c r="W65" s="181"/>
      <c r="Y65" s="13"/>
      <c r="Z65" s="7"/>
      <c r="AA65" s="103"/>
      <c r="AB65" s="7"/>
      <c r="AC65" s="7"/>
      <c r="AD65" s="10"/>
      <c r="AF65" s="164"/>
      <c r="AG65" s="165"/>
      <c r="AH65" s="166"/>
      <c r="AI65" s="165"/>
      <c r="AJ65" s="163"/>
      <c r="AM65" s="163"/>
      <c r="AO65" s="164"/>
      <c r="AP65" s="165"/>
      <c r="AQ65" s="166"/>
      <c r="AR65" s="165"/>
      <c r="AS65" s="7"/>
      <c r="AT65" s="7"/>
      <c r="AU65" s="7"/>
      <c r="AV65" s="95"/>
      <c r="AW65" s="7"/>
      <c r="AX65" s="12"/>
      <c r="AZ65" s="178"/>
      <c r="BA65" s="179"/>
      <c r="BB65" s="179"/>
      <c r="BC65" s="181"/>
      <c r="BE65" s="178"/>
      <c r="BF65" s="179"/>
      <c r="BG65" s="179"/>
      <c r="BH65" s="179"/>
      <c r="BI65" s="119"/>
      <c r="BJ65" s="7"/>
      <c r="BK65" s="7"/>
      <c r="BL65" s="104"/>
      <c r="BM65" s="7"/>
      <c r="BN65" s="109"/>
      <c r="BO65" s="7"/>
      <c r="BQ65" s="164"/>
      <c r="BR65" s="165"/>
      <c r="BS65" s="166"/>
      <c r="BT65" s="165"/>
      <c r="BU65" s="163"/>
    </row>
    <row r="66" spans="2:73" ht="7.65" customHeight="1" thickTop="1" thickBot="1" x14ac:dyDescent="0.25">
      <c r="B66" s="163">
        <v>31</v>
      </c>
      <c r="D66" s="164" t="s">
        <v>139</v>
      </c>
      <c r="E66" s="165" t="s">
        <v>5</v>
      </c>
      <c r="F66" s="166" t="s">
        <v>14</v>
      </c>
      <c r="G66" s="165" t="s">
        <v>7</v>
      </c>
      <c r="H66" s="7"/>
      <c r="I66" s="7"/>
      <c r="J66" s="12"/>
      <c r="K66" s="14"/>
      <c r="L66" s="7"/>
      <c r="M66" s="7"/>
      <c r="N66" s="113"/>
      <c r="Y66" s="13"/>
      <c r="Z66" s="7"/>
      <c r="AA66" s="14"/>
      <c r="AB66" s="13"/>
      <c r="AC66" s="7"/>
      <c r="AD66" s="93"/>
      <c r="AF66" s="164" t="s">
        <v>141</v>
      </c>
      <c r="AG66" s="165" t="s">
        <v>5</v>
      </c>
      <c r="AH66" s="166" t="s">
        <v>70</v>
      </c>
      <c r="AI66" s="165" t="s">
        <v>7</v>
      </c>
      <c r="AJ66" s="163">
        <v>86</v>
      </c>
      <c r="AM66" s="163">
        <v>140</v>
      </c>
      <c r="AO66" s="164" t="s">
        <v>235</v>
      </c>
      <c r="AP66" s="165" t="s">
        <v>5</v>
      </c>
      <c r="AQ66" s="166" t="s">
        <v>53</v>
      </c>
      <c r="AR66" s="165" t="s">
        <v>7</v>
      </c>
      <c r="AS66" s="93"/>
      <c r="AT66" s="7"/>
      <c r="AU66" s="12"/>
      <c r="AV66" s="14"/>
      <c r="AW66" s="7"/>
      <c r="AX66" s="12"/>
      <c r="BI66" s="118"/>
      <c r="BJ66" s="7"/>
      <c r="BK66" s="7"/>
      <c r="BL66" s="104"/>
      <c r="BM66" s="7"/>
      <c r="BN66" s="12"/>
      <c r="BO66" s="16"/>
      <c r="BQ66" s="164" t="s">
        <v>234</v>
      </c>
      <c r="BR66" s="165" t="s">
        <v>5</v>
      </c>
      <c r="BS66" s="166" t="s">
        <v>149</v>
      </c>
      <c r="BT66" s="165" t="s">
        <v>7</v>
      </c>
      <c r="BU66" s="163">
        <v>194</v>
      </c>
    </row>
    <row r="67" spans="2:73" ht="7.65" customHeight="1" thickTop="1" thickBot="1" x14ac:dyDescent="0.25">
      <c r="B67" s="163"/>
      <c r="D67" s="164"/>
      <c r="E67" s="165"/>
      <c r="F67" s="166"/>
      <c r="G67" s="165"/>
      <c r="H67" s="10"/>
      <c r="I67" s="94"/>
      <c r="J67" s="12"/>
      <c r="K67" s="14"/>
      <c r="L67" s="7"/>
      <c r="M67" s="7"/>
      <c r="N67" s="113"/>
      <c r="Y67" s="13"/>
      <c r="Z67" s="7"/>
      <c r="AA67" s="14"/>
      <c r="AB67" s="13"/>
      <c r="AC67" s="103"/>
      <c r="AD67" s="7"/>
      <c r="AF67" s="164"/>
      <c r="AG67" s="165"/>
      <c r="AH67" s="166"/>
      <c r="AI67" s="165"/>
      <c r="AJ67" s="163"/>
      <c r="AM67" s="163"/>
      <c r="AO67" s="164"/>
      <c r="AP67" s="165"/>
      <c r="AQ67" s="166"/>
      <c r="AR67" s="165"/>
      <c r="AS67" s="7"/>
      <c r="AT67" s="95"/>
      <c r="AU67" s="12"/>
      <c r="AV67" s="14"/>
      <c r="AW67" s="7"/>
      <c r="AX67" s="12"/>
      <c r="BI67" s="118"/>
      <c r="BJ67" s="7"/>
      <c r="BK67" s="7"/>
      <c r="BL67" s="103"/>
      <c r="BM67" s="7"/>
      <c r="BN67" s="7"/>
      <c r="BO67" s="10"/>
      <c r="BQ67" s="164"/>
      <c r="BR67" s="165"/>
      <c r="BS67" s="166"/>
      <c r="BT67" s="165"/>
      <c r="BU67" s="163"/>
    </row>
    <row r="68" spans="2:73" ht="7.65" customHeight="1" thickTop="1" thickBot="1" x14ac:dyDescent="0.25">
      <c r="B68" s="163">
        <v>32</v>
      </c>
      <c r="D68" s="164" t="s">
        <v>143</v>
      </c>
      <c r="E68" s="165" t="s">
        <v>5</v>
      </c>
      <c r="F68" s="166" t="s">
        <v>30</v>
      </c>
      <c r="G68" s="165" t="s">
        <v>7</v>
      </c>
      <c r="H68" s="93"/>
      <c r="I68" s="96"/>
      <c r="J68" s="100"/>
      <c r="K68" s="12"/>
      <c r="L68" s="7"/>
      <c r="M68" s="7"/>
      <c r="N68" s="114"/>
      <c r="O68" s="182" t="s">
        <v>312</v>
      </c>
      <c r="P68" s="17"/>
      <c r="Q68" s="17"/>
      <c r="R68" s="24"/>
      <c r="T68" s="171" t="s">
        <v>314</v>
      </c>
      <c r="U68" s="17"/>
      <c r="V68" s="17"/>
      <c r="W68" s="24"/>
      <c r="Y68" s="13"/>
      <c r="Z68" s="7"/>
      <c r="AA68" s="14"/>
      <c r="AB68" s="14"/>
      <c r="AC68" s="14"/>
      <c r="AD68" s="16"/>
      <c r="AF68" s="164" t="s">
        <v>145</v>
      </c>
      <c r="AG68" s="165" t="s">
        <v>5</v>
      </c>
      <c r="AH68" s="166" t="s">
        <v>35</v>
      </c>
      <c r="AI68" s="165" t="s">
        <v>7</v>
      </c>
      <c r="AJ68" s="163">
        <v>87</v>
      </c>
      <c r="AM68" s="163">
        <v>141</v>
      </c>
      <c r="AO68" s="164" t="s">
        <v>238</v>
      </c>
      <c r="AP68" s="165" t="s">
        <v>5</v>
      </c>
      <c r="AQ68" s="166" t="s">
        <v>32</v>
      </c>
      <c r="AR68" s="165" t="s">
        <v>7</v>
      </c>
      <c r="AS68" s="11"/>
      <c r="AT68" s="13"/>
      <c r="AU68" s="100"/>
      <c r="AV68" s="12"/>
      <c r="AW68" s="7"/>
      <c r="AX68" s="12"/>
      <c r="AZ68" s="171" t="s">
        <v>317</v>
      </c>
      <c r="BA68" s="17"/>
      <c r="BB68" s="17"/>
      <c r="BC68" s="24"/>
      <c r="BE68" s="171" t="s">
        <v>318</v>
      </c>
      <c r="BF68" s="17"/>
      <c r="BG68" s="17"/>
      <c r="BH68" s="17"/>
      <c r="BI68" s="119"/>
      <c r="BJ68" s="7"/>
      <c r="BK68" s="104"/>
      <c r="BL68" s="12"/>
      <c r="BM68" s="13"/>
      <c r="BN68" s="7"/>
      <c r="BO68" s="9"/>
      <c r="BQ68" s="164" t="s">
        <v>209</v>
      </c>
      <c r="BR68" s="165" t="s">
        <v>5</v>
      </c>
      <c r="BS68" s="166" t="s">
        <v>14</v>
      </c>
      <c r="BT68" s="165" t="s">
        <v>7</v>
      </c>
      <c r="BU68" s="163">
        <v>195</v>
      </c>
    </row>
    <row r="69" spans="2:73" ht="7.65" customHeight="1" thickTop="1" thickBot="1" x14ac:dyDescent="0.25">
      <c r="B69" s="163"/>
      <c r="D69" s="164"/>
      <c r="E69" s="165"/>
      <c r="F69" s="166"/>
      <c r="G69" s="165"/>
      <c r="H69" s="7"/>
      <c r="I69" s="7"/>
      <c r="J69" s="101"/>
      <c r="K69" s="12"/>
      <c r="L69" s="7"/>
      <c r="M69" s="7"/>
      <c r="N69" s="114"/>
      <c r="O69" s="183"/>
      <c r="Q69" s="3"/>
      <c r="R69" s="19"/>
      <c r="T69" s="172"/>
      <c r="V69" s="3"/>
      <c r="W69" s="19"/>
      <c r="Y69" s="13"/>
      <c r="Z69" s="7"/>
      <c r="AA69" s="13"/>
      <c r="AB69" s="14"/>
      <c r="AC69" s="7"/>
      <c r="AD69" s="10"/>
      <c r="AF69" s="164"/>
      <c r="AG69" s="165"/>
      <c r="AH69" s="166"/>
      <c r="AI69" s="165"/>
      <c r="AJ69" s="163"/>
      <c r="AM69" s="163"/>
      <c r="AO69" s="164"/>
      <c r="AP69" s="165"/>
      <c r="AQ69" s="166"/>
      <c r="AR69" s="165"/>
      <c r="AS69" s="7"/>
      <c r="AT69" s="7"/>
      <c r="AU69" s="101"/>
      <c r="AV69" s="12"/>
      <c r="AW69" s="7"/>
      <c r="AX69" s="12"/>
      <c r="AZ69" s="172"/>
      <c r="BB69" s="3"/>
      <c r="BC69" s="19"/>
      <c r="BE69" s="172"/>
      <c r="BG69" s="3"/>
      <c r="BH69" s="3"/>
      <c r="BI69" s="119"/>
      <c r="BJ69" s="7"/>
      <c r="BK69" s="104"/>
      <c r="BL69" s="12"/>
      <c r="BM69" s="13"/>
      <c r="BN69" s="12"/>
      <c r="BO69" s="10"/>
      <c r="BQ69" s="164"/>
      <c r="BR69" s="165"/>
      <c r="BS69" s="166"/>
      <c r="BT69" s="165"/>
      <c r="BU69" s="163"/>
    </row>
    <row r="70" spans="2:73" ht="7.65" customHeight="1" thickTop="1" thickBot="1" x14ac:dyDescent="0.25">
      <c r="B70" s="163">
        <v>33</v>
      </c>
      <c r="D70" s="164" t="s">
        <v>147</v>
      </c>
      <c r="E70" s="165" t="s">
        <v>5</v>
      </c>
      <c r="F70" s="166" t="s">
        <v>27</v>
      </c>
      <c r="G70" s="165" t="s">
        <v>7</v>
      </c>
      <c r="H70" s="7"/>
      <c r="I70" s="12"/>
      <c r="J70" s="7"/>
      <c r="K70" s="12"/>
      <c r="L70" s="7"/>
      <c r="M70" s="7"/>
      <c r="N70" s="114"/>
      <c r="O70" s="183"/>
      <c r="Q70" s="18"/>
      <c r="R70" s="19"/>
      <c r="T70" s="172"/>
      <c r="V70" s="18"/>
      <c r="W70" s="19"/>
      <c r="Y70" s="13"/>
      <c r="Z70" s="7"/>
      <c r="AA70" s="13"/>
      <c r="AB70" s="106"/>
      <c r="AC70" s="7"/>
      <c r="AD70" s="9"/>
      <c r="AF70" s="164" t="s">
        <v>150</v>
      </c>
      <c r="AG70" s="165" t="s">
        <v>5</v>
      </c>
      <c r="AH70" s="166" t="s">
        <v>133</v>
      </c>
      <c r="AI70" s="165" t="s">
        <v>7</v>
      </c>
      <c r="AJ70" s="163">
        <v>88</v>
      </c>
      <c r="AM70" s="163">
        <v>142</v>
      </c>
      <c r="AO70" s="164" t="s">
        <v>92</v>
      </c>
      <c r="AP70" s="165" t="s">
        <v>5</v>
      </c>
      <c r="AQ70" s="166" t="s">
        <v>30</v>
      </c>
      <c r="AR70" s="165" t="s">
        <v>7</v>
      </c>
      <c r="AS70" s="7"/>
      <c r="AT70" s="12"/>
      <c r="AU70" s="7"/>
      <c r="AV70" s="12"/>
      <c r="AW70" s="7"/>
      <c r="AX70" s="12"/>
      <c r="AZ70" s="172"/>
      <c r="BB70" s="18"/>
      <c r="BC70" s="19"/>
      <c r="BE70" s="172"/>
      <c r="BG70" s="18"/>
      <c r="BH70" s="3"/>
      <c r="BI70" s="119"/>
      <c r="BJ70" s="7"/>
      <c r="BK70" s="104"/>
      <c r="BL70" s="12"/>
      <c r="BM70" s="13"/>
      <c r="BN70" s="107"/>
      <c r="BO70" s="93"/>
      <c r="BQ70" s="164" t="s">
        <v>116</v>
      </c>
      <c r="BR70" s="165" t="s">
        <v>5</v>
      </c>
      <c r="BS70" s="166" t="s">
        <v>32</v>
      </c>
      <c r="BT70" s="165" t="s">
        <v>7</v>
      </c>
      <c r="BU70" s="163">
        <v>196</v>
      </c>
    </row>
    <row r="71" spans="2:73" ht="7.65" customHeight="1" thickTop="1" thickBot="1" x14ac:dyDescent="0.25">
      <c r="B71" s="163"/>
      <c r="D71" s="164"/>
      <c r="E71" s="165"/>
      <c r="F71" s="166"/>
      <c r="G71" s="165"/>
      <c r="H71" s="10"/>
      <c r="I71" s="14"/>
      <c r="J71" s="7"/>
      <c r="K71" s="12"/>
      <c r="L71" s="7"/>
      <c r="M71" s="7"/>
      <c r="N71" s="114"/>
      <c r="O71" s="174" t="s">
        <v>356</v>
      </c>
      <c r="P71" s="174"/>
      <c r="Q71" s="174"/>
      <c r="R71" s="175"/>
      <c r="T71" s="173" t="s">
        <v>364</v>
      </c>
      <c r="U71" s="174"/>
      <c r="V71" s="174"/>
      <c r="W71" s="175"/>
      <c r="Y71" s="13"/>
      <c r="Z71" s="7"/>
      <c r="AA71" s="13"/>
      <c r="AB71" s="104"/>
      <c r="AC71" s="97"/>
      <c r="AD71" s="10"/>
      <c r="AF71" s="164"/>
      <c r="AG71" s="165"/>
      <c r="AH71" s="166"/>
      <c r="AI71" s="165"/>
      <c r="AJ71" s="163"/>
      <c r="AM71" s="163"/>
      <c r="AO71" s="164"/>
      <c r="AP71" s="165"/>
      <c r="AQ71" s="166"/>
      <c r="AR71" s="165"/>
      <c r="AS71" s="10"/>
      <c r="AT71" s="14"/>
      <c r="AU71" s="7"/>
      <c r="AV71" s="12"/>
      <c r="AW71" s="7"/>
      <c r="AX71" s="12"/>
      <c r="AZ71" s="173" t="s">
        <v>359</v>
      </c>
      <c r="BA71" s="174"/>
      <c r="BB71" s="174"/>
      <c r="BC71" s="175"/>
      <c r="BE71" s="173" t="s">
        <v>366</v>
      </c>
      <c r="BF71" s="174"/>
      <c r="BG71" s="174"/>
      <c r="BH71" s="174"/>
      <c r="BI71" s="119"/>
      <c r="BJ71" s="7"/>
      <c r="BK71" s="104"/>
      <c r="BL71" s="7"/>
      <c r="BM71" s="14"/>
      <c r="BN71" s="7"/>
      <c r="BO71" s="7"/>
      <c r="BQ71" s="164"/>
      <c r="BR71" s="165"/>
      <c r="BS71" s="166"/>
      <c r="BT71" s="165"/>
      <c r="BU71" s="163"/>
    </row>
    <row r="72" spans="2:73" ht="7.65" customHeight="1" thickTop="1" thickBot="1" x14ac:dyDescent="0.25">
      <c r="B72" s="163">
        <v>34</v>
      </c>
      <c r="D72" s="164" t="s">
        <v>153</v>
      </c>
      <c r="E72" s="165" t="s">
        <v>5</v>
      </c>
      <c r="F72" s="166" t="s">
        <v>154</v>
      </c>
      <c r="G72" s="165" t="s">
        <v>7</v>
      </c>
      <c r="H72" s="93"/>
      <c r="I72" s="99"/>
      <c r="J72" s="7"/>
      <c r="K72" s="12"/>
      <c r="L72" s="7"/>
      <c r="M72" s="7"/>
      <c r="N72" s="114"/>
      <c r="O72" s="174"/>
      <c r="P72" s="174"/>
      <c r="Q72" s="174"/>
      <c r="R72" s="175"/>
      <c r="T72" s="173"/>
      <c r="U72" s="174"/>
      <c r="V72" s="174"/>
      <c r="W72" s="175"/>
      <c r="Y72" s="13"/>
      <c r="Z72" s="7"/>
      <c r="AA72" s="13"/>
      <c r="AB72" s="7"/>
      <c r="AC72" s="104"/>
      <c r="AD72" s="93"/>
      <c r="AF72" s="164" t="s">
        <v>155</v>
      </c>
      <c r="AG72" s="165" t="s">
        <v>5</v>
      </c>
      <c r="AH72" s="166" t="s">
        <v>23</v>
      </c>
      <c r="AI72" s="165" t="s">
        <v>7</v>
      </c>
      <c r="AJ72" s="163">
        <v>89</v>
      </c>
      <c r="AM72" s="163">
        <v>143</v>
      </c>
      <c r="AO72" s="164" t="s">
        <v>244</v>
      </c>
      <c r="AP72" s="165" t="s">
        <v>5</v>
      </c>
      <c r="AQ72" s="166" t="s">
        <v>40</v>
      </c>
      <c r="AR72" s="165" t="s">
        <v>7</v>
      </c>
      <c r="AS72" s="93"/>
      <c r="AT72" s="99"/>
      <c r="AU72" s="7"/>
      <c r="AV72" s="12"/>
      <c r="AW72" s="7"/>
      <c r="AX72" s="12"/>
      <c r="AZ72" s="173"/>
      <c r="BA72" s="174"/>
      <c r="BB72" s="174"/>
      <c r="BC72" s="175"/>
      <c r="BE72" s="173"/>
      <c r="BF72" s="174"/>
      <c r="BG72" s="174"/>
      <c r="BH72" s="174"/>
      <c r="BI72" s="119"/>
      <c r="BJ72" s="7"/>
      <c r="BK72" s="104"/>
      <c r="BL72" s="7"/>
      <c r="BM72" s="106"/>
      <c r="BN72" s="7"/>
      <c r="BO72" s="9"/>
      <c r="BQ72" s="164" t="s">
        <v>242</v>
      </c>
      <c r="BR72" s="165" t="s">
        <v>5</v>
      </c>
      <c r="BS72" s="166" t="s">
        <v>40</v>
      </c>
      <c r="BT72" s="165" t="s">
        <v>7</v>
      </c>
      <c r="BU72" s="163">
        <v>197</v>
      </c>
    </row>
    <row r="73" spans="2:73" ht="7.65" customHeight="1" thickTop="1" thickBot="1" x14ac:dyDescent="0.25">
      <c r="B73" s="163"/>
      <c r="D73" s="164"/>
      <c r="E73" s="165"/>
      <c r="F73" s="166"/>
      <c r="G73" s="165"/>
      <c r="H73" s="7"/>
      <c r="I73" s="7"/>
      <c r="J73" s="7"/>
      <c r="K73" s="7"/>
      <c r="L73" s="94"/>
      <c r="M73" s="7"/>
      <c r="N73" s="114"/>
      <c r="O73" s="174"/>
      <c r="P73" s="174"/>
      <c r="Q73" s="174"/>
      <c r="R73" s="175"/>
      <c r="T73" s="173"/>
      <c r="U73" s="174"/>
      <c r="V73" s="174"/>
      <c r="W73" s="175"/>
      <c r="Y73" s="13"/>
      <c r="Z73" s="12"/>
      <c r="AA73" s="7"/>
      <c r="AB73" s="7"/>
      <c r="AC73" s="7"/>
      <c r="AD73" s="7"/>
      <c r="AF73" s="164"/>
      <c r="AG73" s="165"/>
      <c r="AH73" s="166"/>
      <c r="AI73" s="165"/>
      <c r="AJ73" s="163"/>
      <c r="AM73" s="163"/>
      <c r="AO73" s="164"/>
      <c r="AP73" s="165"/>
      <c r="AQ73" s="166"/>
      <c r="AR73" s="165"/>
      <c r="AS73" s="7"/>
      <c r="AT73" s="7"/>
      <c r="AU73" s="7"/>
      <c r="AV73" s="7"/>
      <c r="AW73" s="13"/>
      <c r="AX73" s="12"/>
      <c r="AZ73" s="173"/>
      <c r="BA73" s="174"/>
      <c r="BB73" s="174"/>
      <c r="BC73" s="175"/>
      <c r="BE73" s="173"/>
      <c r="BF73" s="174"/>
      <c r="BG73" s="174"/>
      <c r="BH73" s="174"/>
      <c r="BI73" s="119"/>
      <c r="BJ73" s="7"/>
      <c r="BK73" s="104"/>
      <c r="BL73" s="7"/>
      <c r="BM73" s="104"/>
      <c r="BN73" s="97"/>
      <c r="BO73" s="10"/>
      <c r="BQ73" s="164"/>
      <c r="BR73" s="165"/>
      <c r="BS73" s="166"/>
      <c r="BT73" s="165"/>
      <c r="BU73" s="163"/>
    </row>
    <row r="74" spans="2:73" ht="7.65" customHeight="1" thickTop="1" thickBot="1" x14ac:dyDescent="0.25">
      <c r="B74" s="163">
        <v>35</v>
      </c>
      <c r="D74" s="164" t="s">
        <v>157</v>
      </c>
      <c r="E74" s="165" t="s">
        <v>5</v>
      </c>
      <c r="F74" s="166" t="s">
        <v>40</v>
      </c>
      <c r="G74" s="165" t="s">
        <v>7</v>
      </c>
      <c r="H74" s="93"/>
      <c r="I74" s="7"/>
      <c r="J74" s="7"/>
      <c r="K74" s="7"/>
      <c r="L74" s="96"/>
      <c r="M74" s="96"/>
      <c r="N74" s="114"/>
      <c r="O74" s="174"/>
      <c r="P74" s="174"/>
      <c r="Q74" s="174"/>
      <c r="R74" s="175"/>
      <c r="T74" s="173"/>
      <c r="U74" s="174"/>
      <c r="V74" s="174"/>
      <c r="W74" s="175"/>
      <c r="Y74" s="13"/>
      <c r="Z74" s="107"/>
      <c r="AA74" s="7"/>
      <c r="AB74" s="7"/>
      <c r="AC74" s="7"/>
      <c r="AD74" s="93"/>
      <c r="AF74" s="164" t="s">
        <v>159</v>
      </c>
      <c r="AG74" s="165" t="s">
        <v>5</v>
      </c>
      <c r="AH74" s="166" t="s">
        <v>30</v>
      </c>
      <c r="AI74" s="165" t="s">
        <v>7</v>
      </c>
      <c r="AJ74" s="163">
        <v>90</v>
      </c>
      <c r="AM74" s="163">
        <v>144</v>
      </c>
      <c r="AO74" s="164" t="s">
        <v>88</v>
      </c>
      <c r="AP74" s="165" t="s">
        <v>5</v>
      </c>
      <c r="AQ74" s="166" t="s">
        <v>11</v>
      </c>
      <c r="AR74" s="165" t="s">
        <v>7</v>
      </c>
      <c r="AS74" s="93"/>
      <c r="AT74" s="7"/>
      <c r="AU74" s="7"/>
      <c r="AV74" s="7"/>
      <c r="AW74" s="102"/>
      <c r="AX74" s="12"/>
      <c r="AZ74" s="173"/>
      <c r="BA74" s="174"/>
      <c r="BB74" s="174"/>
      <c r="BC74" s="175"/>
      <c r="BE74" s="173"/>
      <c r="BF74" s="174"/>
      <c r="BG74" s="174"/>
      <c r="BH74" s="174"/>
      <c r="BI74" s="119"/>
      <c r="BJ74" s="7"/>
      <c r="BK74" s="104"/>
      <c r="BL74" s="7"/>
      <c r="BM74" s="7"/>
      <c r="BN74" s="104"/>
      <c r="BO74" s="93"/>
      <c r="BQ74" s="164" t="s">
        <v>68</v>
      </c>
      <c r="BR74" s="165" t="s">
        <v>5</v>
      </c>
      <c r="BS74" s="166" t="s">
        <v>70</v>
      </c>
      <c r="BT74" s="165" t="s">
        <v>7</v>
      </c>
      <c r="BU74" s="163">
        <v>198</v>
      </c>
    </row>
    <row r="75" spans="2:73" ht="7.65" customHeight="1" thickTop="1" thickBot="1" x14ac:dyDescent="0.25">
      <c r="B75" s="163"/>
      <c r="D75" s="164"/>
      <c r="E75" s="165"/>
      <c r="F75" s="166"/>
      <c r="G75" s="165"/>
      <c r="H75" s="7"/>
      <c r="I75" s="95"/>
      <c r="J75" s="7"/>
      <c r="K75" s="7"/>
      <c r="L75" s="96"/>
      <c r="M75" s="96"/>
      <c r="N75" s="114"/>
      <c r="O75" s="177" t="s">
        <v>353</v>
      </c>
      <c r="P75" s="177"/>
      <c r="Q75" s="177"/>
      <c r="R75" s="180"/>
      <c r="T75" s="176" t="s">
        <v>353</v>
      </c>
      <c r="U75" s="177"/>
      <c r="V75" s="177"/>
      <c r="W75" s="180"/>
      <c r="Y75" s="13"/>
      <c r="Z75" s="108"/>
      <c r="AA75" s="7"/>
      <c r="AB75" s="7"/>
      <c r="AC75" s="103"/>
      <c r="AD75" s="7"/>
      <c r="AF75" s="164"/>
      <c r="AG75" s="165"/>
      <c r="AH75" s="166"/>
      <c r="AI75" s="165"/>
      <c r="AJ75" s="163"/>
      <c r="AM75" s="163"/>
      <c r="AO75" s="164"/>
      <c r="AP75" s="165"/>
      <c r="AQ75" s="166"/>
      <c r="AR75" s="165"/>
      <c r="AS75" s="7"/>
      <c r="AT75" s="95"/>
      <c r="AU75" s="7"/>
      <c r="AV75" s="7"/>
      <c r="AW75" s="100"/>
      <c r="AX75" s="12"/>
      <c r="AZ75" s="176" t="s">
        <v>360</v>
      </c>
      <c r="BA75" s="177"/>
      <c r="BB75" s="177"/>
      <c r="BC75" s="180"/>
      <c r="BE75" s="176" t="s">
        <v>347</v>
      </c>
      <c r="BF75" s="177"/>
      <c r="BG75" s="177"/>
      <c r="BH75" s="177"/>
      <c r="BI75" s="119"/>
      <c r="BJ75" s="7"/>
      <c r="BK75" s="103"/>
      <c r="BL75" s="7"/>
      <c r="BM75" s="7"/>
      <c r="BN75" s="7"/>
      <c r="BO75" s="7"/>
      <c r="BQ75" s="164"/>
      <c r="BR75" s="165"/>
      <c r="BS75" s="166"/>
      <c r="BT75" s="165"/>
      <c r="BU75" s="163"/>
    </row>
    <row r="76" spans="2:73" ht="7.65" customHeight="1" thickTop="1" x14ac:dyDescent="0.2">
      <c r="B76" s="163">
        <v>36</v>
      </c>
      <c r="D76" s="164" t="s">
        <v>161</v>
      </c>
      <c r="E76" s="165" t="s">
        <v>5</v>
      </c>
      <c r="F76" s="166" t="s">
        <v>53</v>
      </c>
      <c r="G76" s="165" t="s">
        <v>7</v>
      </c>
      <c r="H76" s="11"/>
      <c r="I76" s="13"/>
      <c r="J76" s="96"/>
      <c r="K76" s="7"/>
      <c r="L76" s="96"/>
      <c r="M76" s="96"/>
      <c r="N76" s="114"/>
      <c r="O76" s="177"/>
      <c r="P76" s="177"/>
      <c r="Q76" s="177"/>
      <c r="R76" s="180"/>
      <c r="T76" s="176"/>
      <c r="U76" s="177"/>
      <c r="V76" s="177"/>
      <c r="W76" s="180"/>
      <c r="Y76" s="13"/>
      <c r="Z76" s="108"/>
      <c r="AA76" s="7"/>
      <c r="AB76" s="104"/>
      <c r="AC76" s="12"/>
      <c r="AD76" s="16"/>
      <c r="AF76" s="164" t="s">
        <v>163</v>
      </c>
      <c r="AG76" s="165" t="s">
        <v>5</v>
      </c>
      <c r="AH76" s="166" t="s">
        <v>32</v>
      </c>
      <c r="AI76" s="165" t="s">
        <v>7</v>
      </c>
      <c r="AJ76" s="163">
        <v>91</v>
      </c>
      <c r="AM76" s="163">
        <v>145</v>
      </c>
      <c r="AO76" s="164" t="s">
        <v>249</v>
      </c>
      <c r="AP76" s="165" t="s">
        <v>5</v>
      </c>
      <c r="AQ76" s="166" t="s">
        <v>133</v>
      </c>
      <c r="AR76" s="165" t="s">
        <v>7</v>
      </c>
      <c r="AS76" s="11"/>
      <c r="AT76" s="13"/>
      <c r="AU76" s="96"/>
      <c r="AV76" s="7"/>
      <c r="AW76" s="100"/>
      <c r="AX76" s="12"/>
      <c r="AZ76" s="176"/>
      <c r="BA76" s="177"/>
      <c r="BB76" s="177"/>
      <c r="BC76" s="180"/>
      <c r="BE76" s="176"/>
      <c r="BF76" s="177"/>
      <c r="BG76" s="177"/>
      <c r="BH76" s="177"/>
      <c r="BI76" s="119"/>
      <c r="BJ76" s="12"/>
      <c r="BK76" s="14"/>
      <c r="BL76" s="13"/>
      <c r="BM76" s="7"/>
      <c r="BN76" s="7"/>
      <c r="BO76" s="9"/>
      <c r="BQ76" s="164" t="s">
        <v>247</v>
      </c>
      <c r="BR76" s="165" t="s">
        <v>5</v>
      </c>
      <c r="BS76" s="166" t="s">
        <v>23</v>
      </c>
      <c r="BT76" s="165" t="s">
        <v>7</v>
      </c>
      <c r="BU76" s="163">
        <v>199</v>
      </c>
    </row>
    <row r="77" spans="2:73" ht="7.65" customHeight="1" thickBot="1" x14ac:dyDescent="0.25">
      <c r="B77" s="163"/>
      <c r="D77" s="164"/>
      <c r="E77" s="165"/>
      <c r="F77" s="166"/>
      <c r="G77" s="165"/>
      <c r="H77" s="7"/>
      <c r="I77" s="7"/>
      <c r="J77" s="95"/>
      <c r="K77" s="7"/>
      <c r="L77" s="96"/>
      <c r="M77" s="96"/>
      <c r="N77" s="114"/>
      <c r="O77" s="179"/>
      <c r="P77" s="179"/>
      <c r="Q77" s="179"/>
      <c r="R77" s="181"/>
      <c r="T77" s="178"/>
      <c r="U77" s="179"/>
      <c r="V77" s="179"/>
      <c r="W77" s="181"/>
      <c r="Y77" s="13"/>
      <c r="Z77" s="108"/>
      <c r="AA77" s="7"/>
      <c r="AB77" s="103"/>
      <c r="AC77" s="7"/>
      <c r="AD77" s="10"/>
      <c r="AF77" s="164"/>
      <c r="AG77" s="165"/>
      <c r="AH77" s="166"/>
      <c r="AI77" s="165"/>
      <c r="AJ77" s="163"/>
      <c r="AM77" s="163"/>
      <c r="AO77" s="164"/>
      <c r="AP77" s="165"/>
      <c r="AQ77" s="166"/>
      <c r="AR77" s="165"/>
      <c r="AS77" s="7"/>
      <c r="AT77" s="7"/>
      <c r="AU77" s="95"/>
      <c r="AV77" s="7"/>
      <c r="AW77" s="100"/>
      <c r="AX77" s="12"/>
      <c r="AZ77" s="178"/>
      <c r="BA77" s="179"/>
      <c r="BB77" s="179"/>
      <c r="BC77" s="181"/>
      <c r="BE77" s="178"/>
      <c r="BF77" s="179"/>
      <c r="BG77" s="179"/>
      <c r="BH77" s="179"/>
      <c r="BI77" s="119"/>
      <c r="BJ77" s="12"/>
      <c r="BK77" s="14"/>
      <c r="BL77" s="13"/>
      <c r="BM77" s="7"/>
      <c r="BN77" s="97"/>
      <c r="BO77" s="10"/>
      <c r="BQ77" s="164"/>
      <c r="BR77" s="165"/>
      <c r="BS77" s="166"/>
      <c r="BT77" s="165"/>
      <c r="BU77" s="163"/>
    </row>
    <row r="78" spans="2:73" ht="7.65" customHeight="1" thickTop="1" thickBot="1" x14ac:dyDescent="0.25">
      <c r="B78" s="163">
        <v>37</v>
      </c>
      <c r="D78" s="164" t="s">
        <v>165</v>
      </c>
      <c r="E78" s="165" t="s">
        <v>5</v>
      </c>
      <c r="F78" s="166" t="s">
        <v>35</v>
      </c>
      <c r="G78" s="165" t="s">
        <v>7</v>
      </c>
      <c r="H78" s="93"/>
      <c r="I78" s="12"/>
      <c r="J78" s="14"/>
      <c r="K78" s="13"/>
      <c r="L78" s="96"/>
      <c r="M78" s="96"/>
      <c r="N78" s="113"/>
      <c r="Y78" s="13"/>
      <c r="Z78" s="108"/>
      <c r="AA78" s="12"/>
      <c r="AB78" s="14"/>
      <c r="AC78" s="13"/>
      <c r="AD78" s="93"/>
      <c r="AF78" s="164" t="s">
        <v>167</v>
      </c>
      <c r="AG78" s="165" t="s">
        <v>5</v>
      </c>
      <c r="AH78" s="166" t="s">
        <v>27</v>
      </c>
      <c r="AI78" s="165" t="s">
        <v>7</v>
      </c>
      <c r="AJ78" s="163">
        <v>92</v>
      </c>
      <c r="AM78" s="163">
        <v>146</v>
      </c>
      <c r="AO78" s="164" t="s">
        <v>251</v>
      </c>
      <c r="AP78" s="165" t="s">
        <v>5</v>
      </c>
      <c r="AQ78" s="166" t="s">
        <v>20</v>
      </c>
      <c r="AR78" s="165" t="s">
        <v>7</v>
      </c>
      <c r="AS78" s="7"/>
      <c r="AT78" s="12"/>
      <c r="AU78" s="14"/>
      <c r="AV78" s="13"/>
      <c r="AW78" s="100"/>
      <c r="AX78" s="12"/>
      <c r="BI78" s="118"/>
      <c r="BJ78" s="12"/>
      <c r="BK78" s="14"/>
      <c r="BL78" s="13"/>
      <c r="BM78" s="104"/>
      <c r="BN78" s="104"/>
      <c r="BO78" s="93"/>
      <c r="BQ78" s="164" t="s">
        <v>250</v>
      </c>
      <c r="BR78" s="165" t="s">
        <v>5</v>
      </c>
      <c r="BS78" s="166" t="s">
        <v>16</v>
      </c>
      <c r="BT78" s="165" t="s">
        <v>7</v>
      </c>
      <c r="BU78" s="163">
        <v>200</v>
      </c>
    </row>
    <row r="79" spans="2:73" ht="7.65" customHeight="1" thickTop="1" thickBot="1" x14ac:dyDescent="0.25">
      <c r="B79" s="163"/>
      <c r="D79" s="164"/>
      <c r="E79" s="165"/>
      <c r="F79" s="166"/>
      <c r="G79" s="165"/>
      <c r="H79" s="7"/>
      <c r="I79" s="101"/>
      <c r="J79" s="12"/>
      <c r="K79" s="13"/>
      <c r="L79" s="96"/>
      <c r="M79" s="96"/>
      <c r="N79" s="113"/>
      <c r="Y79" s="13"/>
      <c r="Z79" s="108"/>
      <c r="AA79" s="12"/>
      <c r="AB79" s="13"/>
      <c r="AC79" s="109"/>
      <c r="AD79" s="7"/>
      <c r="AF79" s="164"/>
      <c r="AG79" s="165"/>
      <c r="AH79" s="166"/>
      <c r="AI79" s="165"/>
      <c r="AJ79" s="163"/>
      <c r="AM79" s="163"/>
      <c r="AO79" s="164"/>
      <c r="AP79" s="165"/>
      <c r="AQ79" s="166"/>
      <c r="AR79" s="165"/>
      <c r="AS79" s="10"/>
      <c r="AT79" s="14"/>
      <c r="AU79" s="12"/>
      <c r="AV79" s="13"/>
      <c r="AW79" s="100"/>
      <c r="AX79" s="12"/>
      <c r="BI79" s="118"/>
      <c r="BJ79" s="12"/>
      <c r="BK79" s="14"/>
      <c r="BL79" s="13"/>
      <c r="BM79" s="103"/>
      <c r="BN79" s="7"/>
      <c r="BO79" s="7"/>
      <c r="BQ79" s="164"/>
      <c r="BR79" s="165"/>
      <c r="BS79" s="166"/>
      <c r="BT79" s="165"/>
      <c r="BU79" s="163"/>
    </row>
    <row r="80" spans="2:73" ht="7.65" customHeight="1" thickTop="1" thickBot="1" x14ac:dyDescent="0.25">
      <c r="B80" s="163">
        <v>38</v>
      </c>
      <c r="D80" s="164" t="s">
        <v>169</v>
      </c>
      <c r="E80" s="165" t="s">
        <v>5</v>
      </c>
      <c r="F80" s="166" t="s">
        <v>23</v>
      </c>
      <c r="G80" s="165" t="s">
        <v>7</v>
      </c>
      <c r="H80" s="11"/>
      <c r="I80" s="7"/>
      <c r="J80" s="12"/>
      <c r="K80" s="13"/>
      <c r="L80" s="96"/>
      <c r="M80" s="96"/>
      <c r="N80" s="113"/>
      <c r="Y80" s="13"/>
      <c r="Z80" s="108"/>
      <c r="AA80" s="12"/>
      <c r="AB80" s="13"/>
      <c r="AC80" s="12"/>
      <c r="AD80" s="16"/>
      <c r="AF80" s="164" t="s">
        <v>171</v>
      </c>
      <c r="AG80" s="165" t="s">
        <v>5</v>
      </c>
      <c r="AH80" s="166" t="s">
        <v>53</v>
      </c>
      <c r="AI80" s="165" t="s">
        <v>7</v>
      </c>
      <c r="AJ80" s="163">
        <v>93</v>
      </c>
      <c r="AM80" s="163">
        <v>147</v>
      </c>
      <c r="AO80" s="164" t="s">
        <v>254</v>
      </c>
      <c r="AP80" s="165" t="s">
        <v>5</v>
      </c>
      <c r="AQ80" s="166" t="s">
        <v>66</v>
      </c>
      <c r="AR80" s="165" t="s">
        <v>7</v>
      </c>
      <c r="AS80" s="93"/>
      <c r="AT80" s="99"/>
      <c r="AU80" s="12"/>
      <c r="AV80" s="13"/>
      <c r="AW80" s="100"/>
      <c r="AX80" s="12"/>
      <c r="BI80" s="118"/>
      <c r="BJ80" s="12"/>
      <c r="BK80" s="14"/>
      <c r="BL80" s="14"/>
      <c r="BM80" s="14"/>
      <c r="BN80" s="13"/>
      <c r="BO80" s="93"/>
      <c r="BQ80" s="164" t="s">
        <v>62</v>
      </c>
      <c r="BR80" s="165" t="s">
        <v>5</v>
      </c>
      <c r="BS80" s="166" t="s">
        <v>27</v>
      </c>
      <c r="BT80" s="165" t="s">
        <v>7</v>
      </c>
      <c r="BU80" s="163">
        <v>201</v>
      </c>
    </row>
    <row r="81" spans="2:73" ht="7.65" customHeight="1" thickTop="1" thickBot="1" x14ac:dyDescent="0.25">
      <c r="B81" s="163"/>
      <c r="D81" s="164"/>
      <c r="E81" s="165"/>
      <c r="F81" s="166"/>
      <c r="G81" s="165"/>
      <c r="H81" s="7"/>
      <c r="I81" s="7"/>
      <c r="J81" s="7"/>
      <c r="K81" s="94"/>
      <c r="L81" s="96"/>
      <c r="M81" s="96"/>
      <c r="N81" s="113"/>
      <c r="Y81" s="13"/>
      <c r="Z81" s="108"/>
      <c r="AA81" s="97"/>
      <c r="AB81" s="7"/>
      <c r="AC81" s="7"/>
      <c r="AD81" s="10"/>
      <c r="AF81" s="164"/>
      <c r="AG81" s="165"/>
      <c r="AH81" s="166"/>
      <c r="AI81" s="165"/>
      <c r="AJ81" s="163"/>
      <c r="AM81" s="163"/>
      <c r="AO81" s="164"/>
      <c r="AP81" s="165"/>
      <c r="AQ81" s="166"/>
      <c r="AR81" s="165"/>
      <c r="AS81" s="7"/>
      <c r="AT81" s="7"/>
      <c r="AU81" s="7"/>
      <c r="AV81" s="94"/>
      <c r="AW81" s="100"/>
      <c r="AX81" s="12"/>
      <c r="BI81" s="118"/>
      <c r="BJ81" s="12"/>
      <c r="BK81" s="14"/>
      <c r="BL81" s="14"/>
      <c r="BM81" s="13"/>
      <c r="BN81" s="109"/>
      <c r="BO81" s="7"/>
      <c r="BQ81" s="164"/>
      <c r="BR81" s="165"/>
      <c r="BS81" s="166"/>
      <c r="BT81" s="165"/>
      <c r="BU81" s="163"/>
    </row>
    <row r="82" spans="2:73" ht="7.65" customHeight="1" thickTop="1" thickBot="1" x14ac:dyDescent="0.25">
      <c r="B82" s="163">
        <v>39</v>
      </c>
      <c r="D82" s="164" t="s">
        <v>173</v>
      </c>
      <c r="E82" s="165" t="s">
        <v>5</v>
      </c>
      <c r="F82" s="166" t="s">
        <v>46</v>
      </c>
      <c r="G82" s="165" t="s">
        <v>7</v>
      </c>
      <c r="H82" s="93"/>
      <c r="I82" s="7"/>
      <c r="J82" s="7"/>
      <c r="K82" s="96"/>
      <c r="L82" s="7"/>
      <c r="M82" s="96"/>
      <c r="N82" s="113"/>
      <c r="Y82" s="14"/>
      <c r="Z82" s="13"/>
      <c r="AA82" s="104"/>
      <c r="AB82" s="7"/>
      <c r="AC82" s="7"/>
      <c r="AD82" s="93"/>
      <c r="AF82" s="164" t="s">
        <v>136</v>
      </c>
      <c r="AG82" s="165" t="s">
        <v>5</v>
      </c>
      <c r="AH82" s="166" t="s">
        <v>16</v>
      </c>
      <c r="AI82" s="165" t="s">
        <v>7</v>
      </c>
      <c r="AJ82" s="163">
        <v>94</v>
      </c>
      <c r="AM82" s="163">
        <v>148</v>
      </c>
      <c r="AO82" s="164" t="s">
        <v>257</v>
      </c>
      <c r="AP82" s="165" t="s">
        <v>5</v>
      </c>
      <c r="AQ82" s="166" t="s">
        <v>46</v>
      </c>
      <c r="AR82" s="165" t="s">
        <v>7</v>
      </c>
      <c r="AS82" s="7"/>
      <c r="AT82" s="7"/>
      <c r="AU82" s="7"/>
      <c r="AV82" s="96"/>
      <c r="AW82" s="12"/>
      <c r="AX82" s="14"/>
      <c r="BI82" s="118"/>
      <c r="BJ82" s="12"/>
      <c r="BK82" s="14"/>
      <c r="BL82" s="14"/>
      <c r="BM82" s="13"/>
      <c r="BN82" s="12"/>
      <c r="BO82" s="16"/>
      <c r="BQ82" s="164" t="s">
        <v>256</v>
      </c>
      <c r="BR82" s="165" t="s">
        <v>5</v>
      </c>
      <c r="BS82" s="166" t="s">
        <v>66</v>
      </c>
      <c r="BT82" s="165" t="s">
        <v>7</v>
      </c>
      <c r="BU82" s="163">
        <v>202</v>
      </c>
    </row>
    <row r="83" spans="2:73" ht="7.65" customHeight="1" thickTop="1" thickBot="1" x14ac:dyDescent="0.25">
      <c r="B83" s="163"/>
      <c r="D83" s="164"/>
      <c r="E83" s="165"/>
      <c r="F83" s="166"/>
      <c r="G83" s="165"/>
      <c r="H83" s="7"/>
      <c r="I83" s="95"/>
      <c r="J83" s="7"/>
      <c r="K83" s="96"/>
      <c r="L83" s="7"/>
      <c r="M83" s="96"/>
      <c r="N83" s="113"/>
      <c r="Y83" s="14"/>
      <c r="Z83" s="13"/>
      <c r="AA83" s="104"/>
      <c r="AB83" s="7"/>
      <c r="AC83" s="103"/>
      <c r="AD83" s="7"/>
      <c r="AF83" s="164"/>
      <c r="AG83" s="165"/>
      <c r="AH83" s="166"/>
      <c r="AI83" s="165"/>
      <c r="AJ83" s="163"/>
      <c r="AM83" s="163"/>
      <c r="AO83" s="164"/>
      <c r="AP83" s="165"/>
      <c r="AQ83" s="166"/>
      <c r="AR83" s="165"/>
      <c r="AS83" s="10"/>
      <c r="AT83" s="13"/>
      <c r="AU83" s="7"/>
      <c r="AV83" s="96"/>
      <c r="AW83" s="12"/>
      <c r="AX83" s="14"/>
      <c r="BI83" s="118"/>
      <c r="BJ83" s="12"/>
      <c r="BK83" s="13"/>
      <c r="BL83" s="14"/>
      <c r="BM83" s="7"/>
      <c r="BN83" s="7"/>
      <c r="BO83" s="10"/>
      <c r="BQ83" s="164"/>
      <c r="BR83" s="165"/>
      <c r="BS83" s="166"/>
      <c r="BT83" s="165"/>
      <c r="BU83" s="163"/>
    </row>
    <row r="84" spans="2:73" ht="7.65" customHeight="1" thickTop="1" thickBot="1" x14ac:dyDescent="0.25">
      <c r="B84" s="163">
        <v>40</v>
      </c>
      <c r="D84" s="164" t="s">
        <v>175</v>
      </c>
      <c r="E84" s="165" t="s">
        <v>5</v>
      </c>
      <c r="F84" s="166" t="s">
        <v>149</v>
      </c>
      <c r="G84" s="165" t="s">
        <v>7</v>
      </c>
      <c r="H84" s="11"/>
      <c r="I84" s="14"/>
      <c r="J84" s="13"/>
      <c r="K84" s="96"/>
      <c r="L84" s="7"/>
      <c r="M84" s="96"/>
      <c r="N84" s="113"/>
      <c r="Y84" s="14"/>
      <c r="Z84" s="13"/>
      <c r="AA84" s="104"/>
      <c r="AB84" s="12"/>
      <c r="AC84" s="14"/>
      <c r="AD84" s="16"/>
      <c r="AF84" s="164" t="s">
        <v>177</v>
      </c>
      <c r="AG84" s="165" t="s">
        <v>5</v>
      </c>
      <c r="AH84" s="166" t="s">
        <v>66</v>
      </c>
      <c r="AI84" s="165" t="s">
        <v>7</v>
      </c>
      <c r="AJ84" s="163">
        <v>95</v>
      </c>
      <c r="AM84" s="163">
        <v>149</v>
      </c>
      <c r="AO84" s="164" t="s">
        <v>261</v>
      </c>
      <c r="AP84" s="165" t="s">
        <v>5</v>
      </c>
      <c r="AQ84" s="166" t="s">
        <v>27</v>
      </c>
      <c r="AR84" s="165" t="s">
        <v>7</v>
      </c>
      <c r="AS84" s="93"/>
      <c r="AT84" s="102"/>
      <c r="AU84" s="7"/>
      <c r="AV84" s="96"/>
      <c r="AW84" s="12"/>
      <c r="AX84" s="14"/>
      <c r="BI84" s="118"/>
      <c r="BJ84" s="12"/>
      <c r="BK84" s="13"/>
      <c r="BL84" s="106"/>
      <c r="BM84" s="7"/>
      <c r="BN84" s="7"/>
      <c r="BO84" s="9"/>
      <c r="BQ84" s="164" t="s">
        <v>259</v>
      </c>
      <c r="BR84" s="165" t="s">
        <v>5</v>
      </c>
      <c r="BS84" s="166" t="s">
        <v>35</v>
      </c>
      <c r="BT84" s="165" t="s">
        <v>7</v>
      </c>
      <c r="BU84" s="163">
        <v>203</v>
      </c>
    </row>
    <row r="85" spans="2:73" ht="7.65" customHeight="1" thickTop="1" thickBot="1" x14ac:dyDescent="0.25">
      <c r="B85" s="163"/>
      <c r="D85" s="164"/>
      <c r="E85" s="165"/>
      <c r="F85" s="166"/>
      <c r="G85" s="165"/>
      <c r="H85" s="7"/>
      <c r="I85" s="7"/>
      <c r="J85" s="94"/>
      <c r="K85" s="96"/>
      <c r="L85" s="7"/>
      <c r="M85" s="96"/>
      <c r="N85" s="113"/>
      <c r="Y85" s="14"/>
      <c r="Z85" s="13"/>
      <c r="AA85" s="104"/>
      <c r="AB85" s="97"/>
      <c r="AC85" s="7"/>
      <c r="AD85" s="10"/>
      <c r="AF85" s="164"/>
      <c r="AG85" s="165"/>
      <c r="AH85" s="166"/>
      <c r="AI85" s="165"/>
      <c r="AJ85" s="163"/>
      <c r="AM85" s="163"/>
      <c r="AO85" s="164"/>
      <c r="AP85" s="165"/>
      <c r="AQ85" s="166"/>
      <c r="AR85" s="165"/>
      <c r="AS85" s="7"/>
      <c r="AT85" s="7"/>
      <c r="AU85" s="94"/>
      <c r="AV85" s="96"/>
      <c r="AW85" s="12"/>
      <c r="AX85" s="14"/>
      <c r="BI85" s="118"/>
      <c r="BJ85" s="12"/>
      <c r="BK85" s="13"/>
      <c r="BL85" s="104"/>
      <c r="BM85" s="7"/>
      <c r="BN85" s="12"/>
      <c r="BO85" s="10"/>
      <c r="BQ85" s="164"/>
      <c r="BR85" s="165"/>
      <c r="BS85" s="166"/>
      <c r="BT85" s="165"/>
      <c r="BU85" s="163"/>
    </row>
    <row r="86" spans="2:73" ht="7.65" customHeight="1" thickTop="1" thickBot="1" x14ac:dyDescent="0.25">
      <c r="B86" s="163">
        <v>41</v>
      </c>
      <c r="D86" s="164" t="s">
        <v>179</v>
      </c>
      <c r="E86" s="165" t="s">
        <v>5</v>
      </c>
      <c r="F86" s="166" t="s">
        <v>9</v>
      </c>
      <c r="G86" s="165" t="s">
        <v>7</v>
      </c>
      <c r="H86" s="93"/>
      <c r="I86" s="93"/>
      <c r="J86" s="96"/>
      <c r="K86" s="7"/>
      <c r="L86" s="7"/>
      <c r="M86" s="96"/>
      <c r="N86" s="113"/>
      <c r="Y86" s="14"/>
      <c r="Z86" s="13"/>
      <c r="AA86" s="7"/>
      <c r="AB86" s="104"/>
      <c r="AC86" s="93"/>
      <c r="AD86" s="93"/>
      <c r="AF86" s="164" t="s">
        <v>180</v>
      </c>
      <c r="AG86" s="165" t="s">
        <v>5</v>
      </c>
      <c r="AH86" s="166" t="s">
        <v>6</v>
      </c>
      <c r="AI86" s="165" t="s">
        <v>7</v>
      </c>
      <c r="AJ86" s="163">
        <v>96</v>
      </c>
      <c r="AM86" s="163">
        <v>150</v>
      </c>
      <c r="AO86" s="164" t="s">
        <v>265</v>
      </c>
      <c r="AP86" s="165" t="s">
        <v>5</v>
      </c>
      <c r="AQ86" s="166" t="s">
        <v>9</v>
      </c>
      <c r="AR86" s="165" t="s">
        <v>7</v>
      </c>
      <c r="AS86" s="93"/>
      <c r="AT86" s="93"/>
      <c r="AU86" s="96"/>
      <c r="AV86" s="7"/>
      <c r="AW86" s="12"/>
      <c r="AX86" s="14"/>
      <c r="BI86" s="118"/>
      <c r="BJ86" s="12"/>
      <c r="BK86" s="13"/>
      <c r="BL86" s="104"/>
      <c r="BM86" s="7"/>
      <c r="BN86" s="107"/>
      <c r="BO86" s="93"/>
      <c r="BQ86" s="164" t="s">
        <v>263</v>
      </c>
      <c r="BR86" s="165" t="s">
        <v>5</v>
      </c>
      <c r="BS86" s="166" t="s">
        <v>30</v>
      </c>
      <c r="BT86" s="165" t="s">
        <v>7</v>
      </c>
      <c r="BU86" s="163">
        <v>204</v>
      </c>
    </row>
    <row r="87" spans="2:73" ht="7.65" customHeight="1" thickTop="1" thickBot="1" x14ac:dyDescent="0.25">
      <c r="B87" s="163"/>
      <c r="D87" s="164"/>
      <c r="E87" s="165"/>
      <c r="F87" s="166"/>
      <c r="G87" s="165"/>
      <c r="H87" s="7"/>
      <c r="I87" s="7"/>
      <c r="J87" s="7"/>
      <c r="K87" s="7"/>
      <c r="L87" s="7"/>
      <c r="M87" s="95"/>
      <c r="N87" s="113"/>
      <c r="Y87" s="14"/>
      <c r="Z87" s="7"/>
      <c r="AA87" s="7"/>
      <c r="AB87" s="7"/>
      <c r="AC87" s="7"/>
      <c r="AD87" s="7"/>
      <c r="AF87" s="164"/>
      <c r="AG87" s="165"/>
      <c r="AH87" s="166"/>
      <c r="AI87" s="165"/>
      <c r="AJ87" s="163"/>
      <c r="AM87" s="163"/>
      <c r="AO87" s="164"/>
      <c r="AP87" s="165"/>
      <c r="AQ87" s="166"/>
      <c r="AR87" s="165"/>
      <c r="AS87" s="7"/>
      <c r="AT87" s="7"/>
      <c r="AU87" s="7"/>
      <c r="AV87" s="7"/>
      <c r="AW87" s="7"/>
      <c r="AX87" s="14"/>
      <c r="BI87" s="118"/>
      <c r="BJ87" s="12"/>
      <c r="BK87" s="13"/>
      <c r="BL87" s="104"/>
      <c r="BM87" s="97"/>
      <c r="BN87" s="7"/>
      <c r="BO87" s="7"/>
      <c r="BQ87" s="164"/>
      <c r="BR87" s="165"/>
      <c r="BS87" s="166"/>
      <c r="BT87" s="165"/>
      <c r="BU87" s="163"/>
    </row>
    <row r="88" spans="2:73" ht="7.65" customHeight="1" thickTop="1" thickBot="1" x14ac:dyDescent="0.25">
      <c r="B88" s="163">
        <v>42</v>
      </c>
      <c r="D88" s="164" t="s">
        <v>182</v>
      </c>
      <c r="E88" s="165" t="s">
        <v>5</v>
      </c>
      <c r="F88" s="166" t="s">
        <v>30</v>
      </c>
      <c r="G88" s="165" t="s">
        <v>7</v>
      </c>
      <c r="H88" s="93"/>
      <c r="I88" s="93"/>
      <c r="J88" s="7"/>
      <c r="K88" s="7"/>
      <c r="L88" s="12"/>
      <c r="M88" s="7"/>
      <c r="Y88" s="106"/>
      <c r="Z88" s="7"/>
      <c r="AA88" s="7"/>
      <c r="AB88" s="7"/>
      <c r="AC88" s="93"/>
      <c r="AD88" s="93"/>
      <c r="AF88" s="164" t="s">
        <v>96</v>
      </c>
      <c r="AG88" s="165" t="s">
        <v>5</v>
      </c>
      <c r="AH88" s="166" t="s">
        <v>11</v>
      </c>
      <c r="AI88" s="165" t="s">
        <v>7</v>
      </c>
      <c r="AJ88" s="163">
        <v>97</v>
      </c>
      <c r="AM88" s="163">
        <v>151</v>
      </c>
      <c r="AO88" s="164" t="s">
        <v>268</v>
      </c>
      <c r="AP88" s="165" t="s">
        <v>5</v>
      </c>
      <c r="AQ88" s="166" t="s">
        <v>35</v>
      </c>
      <c r="AR88" s="165" t="s">
        <v>7</v>
      </c>
      <c r="AS88" s="93"/>
      <c r="AT88" s="93"/>
      <c r="AU88" s="7"/>
      <c r="AV88" s="7"/>
      <c r="AW88" s="7"/>
      <c r="AX88" s="99"/>
      <c r="BI88" s="118"/>
      <c r="BJ88" s="12"/>
      <c r="BK88" s="13"/>
      <c r="BL88" s="7"/>
      <c r="BM88" s="104"/>
      <c r="BN88" s="93"/>
      <c r="BO88" s="93"/>
      <c r="BQ88" s="164" t="s">
        <v>267</v>
      </c>
      <c r="BR88" s="165" t="s">
        <v>5</v>
      </c>
      <c r="BS88" s="166" t="s">
        <v>201</v>
      </c>
      <c r="BT88" s="165" t="s">
        <v>7</v>
      </c>
      <c r="BU88" s="163">
        <v>205</v>
      </c>
    </row>
    <row r="89" spans="2:73" ht="7.65" customHeight="1" thickTop="1" thickBot="1" x14ac:dyDescent="0.25">
      <c r="B89" s="163"/>
      <c r="D89" s="164"/>
      <c r="E89" s="165"/>
      <c r="F89" s="166"/>
      <c r="G89" s="165"/>
      <c r="H89" s="7"/>
      <c r="I89" s="7"/>
      <c r="J89" s="95"/>
      <c r="K89" s="7"/>
      <c r="L89" s="12"/>
      <c r="M89" s="7"/>
      <c r="Y89" s="104"/>
      <c r="Z89" s="7"/>
      <c r="AA89" s="7"/>
      <c r="AB89" s="103"/>
      <c r="AC89" s="7"/>
      <c r="AD89" s="7"/>
      <c r="AF89" s="164"/>
      <c r="AG89" s="165"/>
      <c r="AH89" s="166"/>
      <c r="AI89" s="165"/>
      <c r="AJ89" s="163"/>
      <c r="AM89" s="163"/>
      <c r="AO89" s="164"/>
      <c r="AP89" s="165"/>
      <c r="AQ89" s="166"/>
      <c r="AR89" s="165"/>
      <c r="AS89" s="7"/>
      <c r="AT89" s="7"/>
      <c r="AU89" s="95"/>
      <c r="AV89" s="7"/>
      <c r="AW89" s="7"/>
      <c r="AX89" s="96"/>
      <c r="BI89" s="118"/>
      <c r="BJ89" s="97"/>
      <c r="BK89" s="7"/>
      <c r="BL89" s="7"/>
      <c r="BM89" s="7"/>
      <c r="BN89" s="7"/>
      <c r="BO89" s="7"/>
      <c r="BQ89" s="164"/>
      <c r="BR89" s="165"/>
      <c r="BS89" s="166"/>
      <c r="BT89" s="165"/>
      <c r="BU89" s="163"/>
    </row>
    <row r="90" spans="2:73" ht="7.65" customHeight="1" thickTop="1" thickBot="1" x14ac:dyDescent="0.25">
      <c r="B90" s="163">
        <v>43</v>
      </c>
      <c r="D90" s="164" t="s">
        <v>185</v>
      </c>
      <c r="E90" s="165" t="s">
        <v>5</v>
      </c>
      <c r="F90" s="166" t="s">
        <v>27</v>
      </c>
      <c r="G90" s="165" t="s">
        <v>7</v>
      </c>
      <c r="H90" s="93"/>
      <c r="I90" s="12"/>
      <c r="J90" s="13"/>
      <c r="K90" s="96"/>
      <c r="L90" s="12"/>
      <c r="M90" s="7"/>
      <c r="Y90" s="104"/>
      <c r="Z90" s="7"/>
      <c r="AA90" s="104"/>
      <c r="AB90" s="12"/>
      <c r="AC90" s="13"/>
      <c r="AD90" s="93"/>
      <c r="AF90" s="164" t="s">
        <v>187</v>
      </c>
      <c r="AG90" s="165" t="s">
        <v>5</v>
      </c>
      <c r="AH90" s="166" t="s">
        <v>46</v>
      </c>
      <c r="AI90" s="165" t="s">
        <v>7</v>
      </c>
      <c r="AJ90" s="163">
        <v>98</v>
      </c>
      <c r="AM90" s="163">
        <v>152</v>
      </c>
      <c r="AO90" s="164" t="s">
        <v>271</v>
      </c>
      <c r="AP90" s="165" t="s">
        <v>5</v>
      </c>
      <c r="AQ90" s="166" t="s">
        <v>149</v>
      </c>
      <c r="AR90" s="165" t="s">
        <v>7</v>
      </c>
      <c r="AS90" s="93"/>
      <c r="AT90" s="12"/>
      <c r="AU90" s="13"/>
      <c r="AV90" s="96"/>
      <c r="AW90" s="7"/>
      <c r="AX90" s="96"/>
      <c r="BJ90" s="104"/>
      <c r="BK90" s="7"/>
      <c r="BL90" s="7"/>
      <c r="BM90" s="7"/>
      <c r="BN90" s="93"/>
      <c r="BO90" s="93"/>
      <c r="BQ90" s="164" t="s">
        <v>270</v>
      </c>
      <c r="BR90" s="165" t="s">
        <v>5</v>
      </c>
      <c r="BS90" s="166" t="s">
        <v>11</v>
      </c>
      <c r="BT90" s="165" t="s">
        <v>7</v>
      </c>
      <c r="BU90" s="163">
        <v>206</v>
      </c>
    </row>
    <row r="91" spans="2:73" ht="7.65" customHeight="1" thickTop="1" thickBot="1" x14ac:dyDescent="0.25">
      <c r="B91" s="163"/>
      <c r="D91" s="164"/>
      <c r="E91" s="165"/>
      <c r="F91" s="166"/>
      <c r="G91" s="165"/>
      <c r="H91" s="7"/>
      <c r="I91" s="101"/>
      <c r="J91" s="7"/>
      <c r="K91" s="96"/>
      <c r="L91" s="12"/>
      <c r="M91" s="7"/>
      <c r="Y91" s="104"/>
      <c r="Z91" s="7"/>
      <c r="AA91" s="104"/>
      <c r="AB91" s="7"/>
      <c r="AC91" s="109"/>
      <c r="AD91" s="7"/>
      <c r="AF91" s="164"/>
      <c r="AG91" s="165"/>
      <c r="AH91" s="166"/>
      <c r="AI91" s="165"/>
      <c r="AJ91" s="163"/>
      <c r="AM91" s="163"/>
      <c r="AO91" s="164"/>
      <c r="AP91" s="165"/>
      <c r="AQ91" s="166"/>
      <c r="AR91" s="165"/>
      <c r="AS91" s="7"/>
      <c r="AT91" s="101"/>
      <c r="AU91" s="7"/>
      <c r="AV91" s="96"/>
      <c r="AW91" s="7"/>
      <c r="AX91" s="96"/>
      <c r="BJ91" s="104"/>
      <c r="BK91" s="7"/>
      <c r="BL91" s="7"/>
      <c r="BM91" s="103"/>
      <c r="BN91" s="7"/>
      <c r="BO91" s="7"/>
      <c r="BQ91" s="164"/>
      <c r="BR91" s="165"/>
      <c r="BS91" s="166"/>
      <c r="BT91" s="165"/>
      <c r="BU91" s="163"/>
    </row>
    <row r="92" spans="2:73" ht="7.65" customHeight="1" thickTop="1" thickBot="1" x14ac:dyDescent="0.25">
      <c r="B92" s="163">
        <v>44</v>
      </c>
      <c r="D92" s="164" t="s">
        <v>189</v>
      </c>
      <c r="E92" s="165" t="s">
        <v>5</v>
      </c>
      <c r="F92" s="166" t="s">
        <v>133</v>
      </c>
      <c r="G92" s="165" t="s">
        <v>7</v>
      </c>
      <c r="H92" s="11"/>
      <c r="I92" s="7"/>
      <c r="J92" s="7"/>
      <c r="K92" s="96"/>
      <c r="L92" s="12"/>
      <c r="M92" s="7"/>
      <c r="Y92" s="104"/>
      <c r="Z92" s="7"/>
      <c r="AA92" s="104"/>
      <c r="AB92" s="7"/>
      <c r="AC92" s="12"/>
      <c r="AD92" s="16"/>
      <c r="AF92" s="164" t="s">
        <v>17</v>
      </c>
      <c r="AG92" s="165" t="s">
        <v>5</v>
      </c>
      <c r="AH92" s="166" t="s">
        <v>27</v>
      </c>
      <c r="AI92" s="165" t="s">
        <v>7</v>
      </c>
      <c r="AJ92" s="163">
        <v>99</v>
      </c>
      <c r="AM92" s="163">
        <v>153</v>
      </c>
      <c r="AO92" s="164" t="s">
        <v>274</v>
      </c>
      <c r="AP92" s="165" t="s">
        <v>5</v>
      </c>
      <c r="AQ92" s="166" t="s">
        <v>32</v>
      </c>
      <c r="AR92" s="165" t="s">
        <v>7</v>
      </c>
      <c r="AS92" s="105"/>
      <c r="AT92" s="7"/>
      <c r="AU92" s="7"/>
      <c r="AV92" s="96"/>
      <c r="AW92" s="7"/>
      <c r="AX92" s="96"/>
      <c r="BJ92" s="104"/>
      <c r="BK92" s="7"/>
      <c r="BL92" s="104"/>
      <c r="BM92" s="12"/>
      <c r="BN92" s="13"/>
      <c r="BO92" s="93"/>
      <c r="BQ92" s="164" t="s">
        <v>272</v>
      </c>
      <c r="BR92" s="165" t="s">
        <v>5</v>
      </c>
      <c r="BS92" s="166" t="s">
        <v>30</v>
      </c>
      <c r="BT92" s="165" t="s">
        <v>7</v>
      </c>
      <c r="BU92" s="163">
        <v>207</v>
      </c>
    </row>
    <row r="93" spans="2:73" ht="7.65" customHeight="1" thickTop="1" thickBot="1" x14ac:dyDescent="0.25">
      <c r="B93" s="163"/>
      <c r="D93" s="164"/>
      <c r="E93" s="165"/>
      <c r="F93" s="166"/>
      <c r="G93" s="165"/>
      <c r="H93" s="7"/>
      <c r="I93" s="7"/>
      <c r="J93" s="7"/>
      <c r="K93" s="95"/>
      <c r="L93" s="12"/>
      <c r="M93" s="7"/>
      <c r="Y93" s="104"/>
      <c r="Z93" s="7"/>
      <c r="AA93" s="103"/>
      <c r="AB93" s="7"/>
      <c r="AC93" s="7"/>
      <c r="AD93" s="10"/>
      <c r="AF93" s="164"/>
      <c r="AG93" s="165"/>
      <c r="AH93" s="166"/>
      <c r="AI93" s="165"/>
      <c r="AJ93" s="163"/>
      <c r="AM93" s="163"/>
      <c r="AO93" s="164"/>
      <c r="AP93" s="165"/>
      <c r="AQ93" s="166"/>
      <c r="AR93" s="165"/>
      <c r="AS93" s="7"/>
      <c r="AT93" s="7"/>
      <c r="AU93" s="7"/>
      <c r="AV93" s="95"/>
      <c r="AW93" s="7"/>
      <c r="AX93" s="96"/>
      <c r="BJ93" s="104"/>
      <c r="BK93" s="7"/>
      <c r="BL93" s="104"/>
      <c r="BM93" s="7"/>
      <c r="BN93" s="109"/>
      <c r="BO93" s="7"/>
      <c r="BQ93" s="164"/>
      <c r="BR93" s="165"/>
      <c r="BS93" s="166"/>
      <c r="BT93" s="165"/>
      <c r="BU93" s="163"/>
    </row>
    <row r="94" spans="2:73" ht="7.65" customHeight="1" thickTop="1" x14ac:dyDescent="0.2">
      <c r="B94" s="163">
        <v>45</v>
      </c>
      <c r="D94" s="164" t="s">
        <v>134</v>
      </c>
      <c r="E94" s="165" t="s">
        <v>5</v>
      </c>
      <c r="F94" s="166" t="s">
        <v>53</v>
      </c>
      <c r="G94" s="165" t="s">
        <v>7</v>
      </c>
      <c r="H94" s="7"/>
      <c r="I94" s="7"/>
      <c r="J94" s="12"/>
      <c r="K94" s="14"/>
      <c r="L94" s="14"/>
      <c r="M94" s="7"/>
      <c r="Y94" s="104"/>
      <c r="Z94" s="12"/>
      <c r="AA94" s="14"/>
      <c r="AB94" s="13"/>
      <c r="AC94" s="7"/>
      <c r="AD94" s="9"/>
      <c r="AF94" s="164" t="s">
        <v>193</v>
      </c>
      <c r="AG94" s="165" t="s">
        <v>5</v>
      </c>
      <c r="AH94" s="166" t="s">
        <v>25</v>
      </c>
      <c r="AI94" s="165" t="s">
        <v>7</v>
      </c>
      <c r="AJ94" s="163">
        <v>100</v>
      </c>
      <c r="AM94" s="163">
        <v>154</v>
      </c>
      <c r="AO94" s="164" t="s">
        <v>276</v>
      </c>
      <c r="AP94" s="165" t="s">
        <v>5</v>
      </c>
      <c r="AQ94" s="166" t="s">
        <v>82</v>
      </c>
      <c r="AR94" s="165" t="s">
        <v>7</v>
      </c>
      <c r="AS94" s="7"/>
      <c r="AT94" s="7"/>
      <c r="AU94" s="12"/>
      <c r="AV94" s="14"/>
      <c r="AW94" s="13"/>
      <c r="AX94" s="96"/>
      <c r="BJ94" s="104"/>
      <c r="BK94" s="7"/>
      <c r="BL94" s="104"/>
      <c r="BM94" s="7"/>
      <c r="BN94" s="12"/>
      <c r="BO94" s="16"/>
      <c r="BQ94" s="164" t="s">
        <v>63</v>
      </c>
      <c r="BR94" s="165" t="s">
        <v>5</v>
      </c>
      <c r="BS94" s="166" t="s">
        <v>9</v>
      </c>
      <c r="BT94" s="165" t="s">
        <v>7</v>
      </c>
      <c r="BU94" s="163">
        <v>208</v>
      </c>
    </row>
    <row r="95" spans="2:73" ht="7.65" customHeight="1" thickBot="1" x14ac:dyDescent="0.25">
      <c r="B95" s="163"/>
      <c r="D95" s="164"/>
      <c r="E95" s="165"/>
      <c r="F95" s="166"/>
      <c r="G95" s="165"/>
      <c r="H95" s="10"/>
      <c r="I95" s="94"/>
      <c r="J95" s="12"/>
      <c r="K95" s="14"/>
      <c r="L95" s="14"/>
      <c r="M95" s="7"/>
      <c r="Y95" s="104"/>
      <c r="Z95" s="12"/>
      <c r="AA95" s="14"/>
      <c r="AB95" s="13"/>
      <c r="AC95" s="97"/>
      <c r="AD95" s="10"/>
      <c r="AF95" s="164"/>
      <c r="AG95" s="165"/>
      <c r="AH95" s="166"/>
      <c r="AI95" s="165"/>
      <c r="AJ95" s="163"/>
      <c r="AM95" s="163"/>
      <c r="AO95" s="164"/>
      <c r="AP95" s="165"/>
      <c r="AQ95" s="166"/>
      <c r="AR95" s="165"/>
      <c r="AS95" s="10"/>
      <c r="AT95" s="13"/>
      <c r="AU95" s="12"/>
      <c r="AV95" s="14"/>
      <c r="AW95" s="13"/>
      <c r="AX95" s="96"/>
      <c r="BJ95" s="104"/>
      <c r="BK95" s="7"/>
      <c r="BL95" s="103"/>
      <c r="BM95" s="7"/>
      <c r="BN95" s="7"/>
      <c r="BO95" s="10"/>
      <c r="BQ95" s="164"/>
      <c r="BR95" s="165"/>
      <c r="BS95" s="166"/>
      <c r="BT95" s="165"/>
      <c r="BU95" s="163"/>
    </row>
    <row r="96" spans="2:73" ht="7.65" customHeight="1" thickTop="1" thickBot="1" x14ac:dyDescent="0.25">
      <c r="B96" s="163">
        <v>46</v>
      </c>
      <c r="D96" s="164" t="s">
        <v>195</v>
      </c>
      <c r="E96" s="165" t="s">
        <v>5</v>
      </c>
      <c r="F96" s="166" t="s">
        <v>32</v>
      </c>
      <c r="G96" s="165" t="s">
        <v>7</v>
      </c>
      <c r="H96" s="93"/>
      <c r="I96" s="96"/>
      <c r="J96" s="100"/>
      <c r="K96" s="12"/>
      <c r="L96" s="14"/>
      <c r="M96" s="7"/>
      <c r="Y96" s="104"/>
      <c r="Z96" s="12"/>
      <c r="AA96" s="13"/>
      <c r="AB96" s="108"/>
      <c r="AC96" s="104"/>
      <c r="AD96" s="93"/>
      <c r="AF96" s="164" t="s">
        <v>197</v>
      </c>
      <c r="AG96" s="165" t="s">
        <v>5</v>
      </c>
      <c r="AH96" s="166" t="s">
        <v>35</v>
      </c>
      <c r="AI96" s="165" t="s">
        <v>7</v>
      </c>
      <c r="AJ96" s="163">
        <v>101</v>
      </c>
      <c r="AM96" s="163">
        <v>155</v>
      </c>
      <c r="AO96" s="164" t="s">
        <v>280</v>
      </c>
      <c r="AP96" s="165" t="s">
        <v>5</v>
      </c>
      <c r="AQ96" s="166" t="s">
        <v>53</v>
      </c>
      <c r="AR96" s="165" t="s">
        <v>7</v>
      </c>
      <c r="AS96" s="93"/>
      <c r="AT96" s="102"/>
      <c r="AU96" s="12"/>
      <c r="AV96" s="14"/>
      <c r="AW96" s="13"/>
      <c r="AX96" s="96"/>
      <c r="BJ96" s="104"/>
      <c r="BK96" s="12"/>
      <c r="BL96" s="14"/>
      <c r="BM96" s="13"/>
      <c r="BN96" s="7"/>
      <c r="BO96" s="93"/>
      <c r="BQ96" s="164" t="s">
        <v>278</v>
      </c>
      <c r="BR96" s="165" t="s">
        <v>5</v>
      </c>
      <c r="BS96" s="166" t="s">
        <v>53</v>
      </c>
      <c r="BT96" s="165" t="s">
        <v>7</v>
      </c>
      <c r="BU96" s="163">
        <v>209</v>
      </c>
    </row>
    <row r="97" spans="2:73" ht="7.65" customHeight="1" thickTop="1" thickBot="1" x14ac:dyDescent="0.25">
      <c r="B97" s="163"/>
      <c r="D97" s="164"/>
      <c r="E97" s="165"/>
      <c r="F97" s="166"/>
      <c r="G97" s="165"/>
      <c r="H97" s="7"/>
      <c r="I97" s="7"/>
      <c r="J97" s="101"/>
      <c r="K97" s="12"/>
      <c r="L97" s="14"/>
      <c r="M97" s="7"/>
      <c r="Y97" s="104"/>
      <c r="Z97" s="12"/>
      <c r="AA97" s="13"/>
      <c r="AB97" s="109"/>
      <c r="AC97" s="7"/>
      <c r="AD97" s="7"/>
      <c r="AF97" s="164"/>
      <c r="AG97" s="165"/>
      <c r="AH97" s="166"/>
      <c r="AI97" s="165"/>
      <c r="AJ97" s="163"/>
      <c r="AM97" s="163"/>
      <c r="AO97" s="164"/>
      <c r="AP97" s="165"/>
      <c r="AQ97" s="166"/>
      <c r="AR97" s="165"/>
      <c r="AS97" s="7"/>
      <c r="AT97" s="7"/>
      <c r="AU97" s="14"/>
      <c r="AV97" s="12"/>
      <c r="AW97" s="13"/>
      <c r="AX97" s="96"/>
      <c r="BJ97" s="104"/>
      <c r="BK97" s="12"/>
      <c r="BL97" s="14"/>
      <c r="BM97" s="13"/>
      <c r="BN97" s="103"/>
      <c r="BO97" s="7"/>
      <c r="BQ97" s="164"/>
      <c r="BR97" s="165"/>
      <c r="BS97" s="166"/>
      <c r="BT97" s="165"/>
      <c r="BU97" s="163"/>
    </row>
    <row r="98" spans="2:73" ht="7.65" customHeight="1" thickTop="1" thickBot="1" x14ac:dyDescent="0.25">
      <c r="B98" s="163">
        <v>47</v>
      </c>
      <c r="D98" s="164" t="s">
        <v>110</v>
      </c>
      <c r="E98" s="165" t="s">
        <v>5</v>
      </c>
      <c r="F98" s="166" t="s">
        <v>35</v>
      </c>
      <c r="G98" s="165" t="s">
        <v>7</v>
      </c>
      <c r="H98" s="7"/>
      <c r="I98" s="12"/>
      <c r="J98" s="7"/>
      <c r="K98" s="12"/>
      <c r="L98" s="14"/>
      <c r="M98" s="7"/>
      <c r="Y98" s="104"/>
      <c r="Z98" s="12"/>
      <c r="AA98" s="13"/>
      <c r="AB98" s="7"/>
      <c r="AC98" s="110"/>
      <c r="AD98" s="90"/>
      <c r="AF98" s="164" t="s">
        <v>200</v>
      </c>
      <c r="AG98" s="165" t="s">
        <v>5</v>
      </c>
      <c r="AH98" s="166" t="s">
        <v>201</v>
      </c>
      <c r="AI98" s="165" t="s">
        <v>7</v>
      </c>
      <c r="AJ98" s="163">
        <v>102</v>
      </c>
      <c r="AM98" s="163">
        <v>156</v>
      </c>
      <c r="AO98" s="164" t="s">
        <v>83</v>
      </c>
      <c r="AP98" s="165" t="s">
        <v>5</v>
      </c>
      <c r="AQ98" s="166" t="s">
        <v>14</v>
      </c>
      <c r="AR98" s="165" t="s">
        <v>7</v>
      </c>
      <c r="AS98" s="93"/>
      <c r="AT98" s="93"/>
      <c r="AU98" s="99"/>
      <c r="AV98" s="12"/>
      <c r="AW98" s="13"/>
      <c r="AX98" s="96"/>
      <c r="BJ98" s="104"/>
      <c r="BK98" s="12"/>
      <c r="BL98" s="14"/>
      <c r="BM98" s="14"/>
      <c r="BN98" s="14"/>
      <c r="BO98" s="16"/>
      <c r="BQ98" s="164" t="s">
        <v>281</v>
      </c>
      <c r="BR98" s="165" t="s">
        <v>5</v>
      </c>
      <c r="BS98" s="166" t="s">
        <v>23</v>
      </c>
      <c r="BT98" s="165" t="s">
        <v>7</v>
      </c>
      <c r="BU98" s="163">
        <v>210</v>
      </c>
    </row>
    <row r="99" spans="2:73" ht="7.65" customHeight="1" thickTop="1" thickBot="1" x14ac:dyDescent="0.25">
      <c r="B99" s="163"/>
      <c r="D99" s="164"/>
      <c r="E99" s="165"/>
      <c r="F99" s="166"/>
      <c r="G99" s="165"/>
      <c r="H99" s="10"/>
      <c r="I99" s="14"/>
      <c r="J99" s="7"/>
      <c r="K99" s="12"/>
      <c r="L99" s="14"/>
      <c r="M99" s="7"/>
      <c r="Y99" s="104"/>
      <c r="Z99" s="97"/>
      <c r="AA99" s="7"/>
      <c r="AB99" s="7"/>
      <c r="AC99" s="7"/>
      <c r="AD99" s="7"/>
      <c r="AF99" s="164"/>
      <c r="AG99" s="165"/>
      <c r="AH99" s="166"/>
      <c r="AI99" s="165"/>
      <c r="AJ99" s="163"/>
      <c r="AM99" s="163"/>
      <c r="AO99" s="164"/>
      <c r="AP99" s="165"/>
      <c r="AQ99" s="166"/>
      <c r="AR99" s="165"/>
      <c r="AS99" s="7"/>
      <c r="AT99" s="7"/>
      <c r="AU99" s="7"/>
      <c r="AV99" s="7"/>
      <c r="AW99" s="94"/>
      <c r="AX99" s="96"/>
      <c r="BJ99" s="104"/>
      <c r="BK99" s="12"/>
      <c r="BL99" s="13"/>
      <c r="BM99" s="14"/>
      <c r="BN99" s="7"/>
      <c r="BO99" s="10"/>
      <c r="BQ99" s="164"/>
      <c r="BR99" s="165"/>
      <c r="BS99" s="166"/>
      <c r="BT99" s="165"/>
      <c r="BU99" s="163"/>
    </row>
    <row r="100" spans="2:73" ht="7.65" customHeight="1" thickTop="1" thickBot="1" x14ac:dyDescent="0.25">
      <c r="B100" s="163">
        <v>48</v>
      </c>
      <c r="D100" s="164" t="s">
        <v>202</v>
      </c>
      <c r="E100" s="165" t="s">
        <v>5</v>
      </c>
      <c r="F100" s="166" t="s">
        <v>128</v>
      </c>
      <c r="G100" s="165" t="s">
        <v>7</v>
      </c>
      <c r="H100" s="93"/>
      <c r="I100" s="99"/>
      <c r="J100" s="7"/>
      <c r="K100" s="12"/>
      <c r="L100" s="14"/>
      <c r="M100" s="7"/>
      <c r="Y100" s="7"/>
      <c r="Z100" s="104"/>
      <c r="AA100" s="7"/>
      <c r="AB100" s="7"/>
      <c r="AC100" s="7"/>
      <c r="AD100" s="93"/>
      <c r="AF100" s="164" t="s">
        <v>111</v>
      </c>
      <c r="AG100" s="165" t="s">
        <v>5</v>
      </c>
      <c r="AH100" s="166" t="s">
        <v>30</v>
      </c>
      <c r="AI100" s="165" t="s">
        <v>7</v>
      </c>
      <c r="AJ100" s="163">
        <v>103</v>
      </c>
      <c r="AM100" s="163">
        <v>157</v>
      </c>
      <c r="AO100" s="164" t="s">
        <v>285</v>
      </c>
      <c r="AP100" s="165" t="s">
        <v>5</v>
      </c>
      <c r="AQ100" s="166" t="s">
        <v>23</v>
      </c>
      <c r="AR100" s="165" t="s">
        <v>7</v>
      </c>
      <c r="AS100" s="7"/>
      <c r="AT100" s="7"/>
      <c r="AU100" s="7"/>
      <c r="AV100" s="7"/>
      <c r="AW100" s="96"/>
      <c r="AX100" s="7"/>
      <c r="BJ100" s="104"/>
      <c r="BK100" s="12"/>
      <c r="BL100" s="13"/>
      <c r="BM100" s="106"/>
      <c r="BN100" s="93"/>
      <c r="BO100" s="93"/>
      <c r="BQ100" s="164" t="s">
        <v>224</v>
      </c>
      <c r="BR100" s="165" t="s">
        <v>5</v>
      </c>
      <c r="BS100" s="166" t="s">
        <v>27</v>
      </c>
      <c r="BT100" s="165" t="s">
        <v>7</v>
      </c>
      <c r="BU100" s="163">
        <v>211</v>
      </c>
    </row>
    <row r="101" spans="2:73" ht="7.65" customHeight="1" thickTop="1" thickBot="1" x14ac:dyDescent="0.25">
      <c r="B101" s="163"/>
      <c r="D101" s="164"/>
      <c r="E101" s="165"/>
      <c r="F101" s="166"/>
      <c r="G101" s="165"/>
      <c r="H101" s="7"/>
      <c r="I101" s="7"/>
      <c r="J101" s="7"/>
      <c r="K101" s="7"/>
      <c r="L101" s="14"/>
      <c r="M101" s="7"/>
      <c r="O101" s="20"/>
      <c r="P101" s="20"/>
      <c r="Q101" s="18"/>
      <c r="R101" s="3"/>
      <c r="T101" s="18"/>
      <c r="U101" s="3"/>
      <c r="V101" s="20"/>
      <c r="W101" s="20"/>
      <c r="Y101" s="7"/>
      <c r="Z101" s="104"/>
      <c r="AA101" s="7"/>
      <c r="AB101" s="7"/>
      <c r="AC101" s="103"/>
      <c r="AD101" s="7"/>
      <c r="AF101" s="164"/>
      <c r="AG101" s="165"/>
      <c r="AH101" s="166"/>
      <c r="AI101" s="165"/>
      <c r="AJ101" s="163"/>
      <c r="AM101" s="163"/>
      <c r="AO101" s="164"/>
      <c r="AP101" s="165"/>
      <c r="AQ101" s="166"/>
      <c r="AR101" s="165"/>
      <c r="AS101" s="10"/>
      <c r="AT101" s="13"/>
      <c r="AU101" s="7"/>
      <c r="AV101" s="7"/>
      <c r="AW101" s="96"/>
      <c r="AX101" s="7"/>
      <c r="BJ101" s="104"/>
      <c r="BK101" s="97"/>
      <c r="BL101" s="7"/>
      <c r="BM101" s="7"/>
      <c r="BN101" s="7"/>
      <c r="BO101" s="7"/>
      <c r="BQ101" s="164"/>
      <c r="BR101" s="165"/>
      <c r="BS101" s="166"/>
      <c r="BT101" s="165"/>
      <c r="BU101" s="163"/>
    </row>
    <row r="102" spans="2:73" ht="7.65" customHeight="1" thickTop="1" thickBot="1" x14ac:dyDescent="0.25">
      <c r="B102" s="163">
        <v>49</v>
      </c>
      <c r="D102" s="164" t="s">
        <v>205</v>
      </c>
      <c r="E102" s="165" t="s">
        <v>5</v>
      </c>
      <c r="F102" s="166" t="s">
        <v>20</v>
      </c>
      <c r="G102" s="165" t="s">
        <v>7</v>
      </c>
      <c r="H102" s="93"/>
      <c r="I102" s="7"/>
      <c r="J102" s="7"/>
      <c r="K102" s="7"/>
      <c r="L102" s="99"/>
      <c r="M102" s="7"/>
      <c r="O102" s="20"/>
      <c r="P102" s="20"/>
      <c r="Q102" s="3"/>
      <c r="R102" s="3"/>
      <c r="T102" s="3"/>
      <c r="U102" s="3"/>
      <c r="V102" s="20"/>
      <c r="W102" s="20"/>
      <c r="Y102" s="7"/>
      <c r="Z102" s="104"/>
      <c r="AA102" s="7"/>
      <c r="AB102" s="104"/>
      <c r="AC102" s="12"/>
      <c r="AD102" s="16"/>
      <c r="AF102" s="164" t="s">
        <v>206</v>
      </c>
      <c r="AG102" s="165" t="s">
        <v>5</v>
      </c>
      <c r="AH102" s="166" t="s">
        <v>40</v>
      </c>
      <c r="AI102" s="165" t="s">
        <v>7</v>
      </c>
      <c r="AJ102" s="163">
        <v>104</v>
      </c>
      <c r="AM102" s="163">
        <v>158</v>
      </c>
      <c r="AO102" s="164" t="s">
        <v>290</v>
      </c>
      <c r="AP102" s="165" t="s">
        <v>5</v>
      </c>
      <c r="AQ102" s="166" t="s">
        <v>16</v>
      </c>
      <c r="AR102" s="165" t="s">
        <v>7</v>
      </c>
      <c r="AS102" s="93"/>
      <c r="AT102" s="102"/>
      <c r="AU102" s="7"/>
      <c r="AV102" s="7"/>
      <c r="AW102" s="96"/>
      <c r="AX102" s="7"/>
      <c r="BJ102" s="7"/>
      <c r="BK102" s="104"/>
      <c r="BL102" s="7"/>
      <c r="BM102" s="7"/>
      <c r="BN102" s="7"/>
      <c r="BO102" s="93"/>
      <c r="BQ102" s="164" t="s">
        <v>287</v>
      </c>
      <c r="BR102" s="165" t="s">
        <v>5</v>
      </c>
      <c r="BS102" s="166" t="s">
        <v>288</v>
      </c>
      <c r="BT102" s="165" t="s">
        <v>7</v>
      </c>
      <c r="BU102" s="163">
        <v>212</v>
      </c>
    </row>
    <row r="103" spans="2:73" ht="7.65" customHeight="1" thickTop="1" thickBot="1" x14ac:dyDescent="0.25">
      <c r="B103" s="163"/>
      <c r="D103" s="164"/>
      <c r="E103" s="165"/>
      <c r="F103" s="166"/>
      <c r="G103" s="165"/>
      <c r="H103" s="7"/>
      <c r="I103" s="95"/>
      <c r="J103" s="7"/>
      <c r="K103" s="7"/>
      <c r="L103" s="96"/>
      <c r="M103" s="7"/>
      <c r="O103" s="20"/>
      <c r="P103" s="20"/>
      <c r="Q103" s="18"/>
      <c r="R103" s="3"/>
      <c r="T103" s="18"/>
      <c r="U103" s="3"/>
      <c r="V103" s="20"/>
      <c r="W103" s="20"/>
      <c r="Y103" s="7"/>
      <c r="Z103" s="104"/>
      <c r="AA103" s="7"/>
      <c r="AB103" s="103"/>
      <c r="AC103" s="7"/>
      <c r="AD103" s="10"/>
      <c r="AF103" s="164"/>
      <c r="AG103" s="165"/>
      <c r="AH103" s="166"/>
      <c r="AI103" s="165"/>
      <c r="AJ103" s="163"/>
      <c r="AM103" s="163"/>
      <c r="AO103" s="164"/>
      <c r="AP103" s="165"/>
      <c r="AQ103" s="166"/>
      <c r="AR103" s="165"/>
      <c r="AS103" s="7"/>
      <c r="AT103" s="7"/>
      <c r="AU103" s="13"/>
      <c r="AV103" s="7"/>
      <c r="AW103" s="96"/>
      <c r="AX103" s="7"/>
      <c r="BJ103" s="7"/>
      <c r="BK103" s="104"/>
      <c r="BL103" s="7"/>
      <c r="BM103" s="7"/>
      <c r="BN103" s="103"/>
      <c r="BO103" s="7"/>
      <c r="BQ103" s="164"/>
      <c r="BR103" s="165"/>
      <c r="BS103" s="166"/>
      <c r="BT103" s="165"/>
      <c r="BU103" s="163"/>
    </row>
    <row r="104" spans="2:73" ht="7.65" customHeight="1" thickTop="1" x14ac:dyDescent="0.2">
      <c r="B104" s="163">
        <v>50</v>
      </c>
      <c r="D104" s="164" t="s">
        <v>208</v>
      </c>
      <c r="E104" s="165" t="s">
        <v>5</v>
      </c>
      <c r="F104" s="166" t="s">
        <v>30</v>
      </c>
      <c r="G104" s="165" t="s">
        <v>7</v>
      </c>
      <c r="H104" s="11"/>
      <c r="I104" s="13"/>
      <c r="J104" s="96"/>
      <c r="K104" s="7"/>
      <c r="L104" s="96"/>
      <c r="M104" s="7"/>
      <c r="O104" s="20"/>
      <c r="P104" s="20"/>
      <c r="Q104" s="3"/>
      <c r="R104" s="3"/>
      <c r="T104" s="3"/>
      <c r="U104" s="3"/>
      <c r="V104" s="20"/>
      <c r="W104" s="20"/>
      <c r="Y104" s="7"/>
      <c r="Z104" s="104"/>
      <c r="AA104" s="12"/>
      <c r="AB104" s="14"/>
      <c r="AC104" s="13"/>
      <c r="AD104" s="9"/>
      <c r="AF104" s="164" t="s">
        <v>210</v>
      </c>
      <c r="AG104" s="165" t="s">
        <v>5</v>
      </c>
      <c r="AH104" s="166" t="s">
        <v>82</v>
      </c>
      <c r="AI104" s="165" t="s">
        <v>7</v>
      </c>
      <c r="AJ104" s="163">
        <v>105</v>
      </c>
      <c r="AM104" s="163">
        <v>159</v>
      </c>
      <c r="AO104" s="164" t="s">
        <v>164</v>
      </c>
      <c r="AP104" s="165" t="s">
        <v>5</v>
      </c>
      <c r="AQ104" s="166" t="s">
        <v>25</v>
      </c>
      <c r="AR104" s="165" t="s">
        <v>7</v>
      </c>
      <c r="AS104" s="7"/>
      <c r="AT104" s="7"/>
      <c r="AU104" s="102"/>
      <c r="AV104" s="7"/>
      <c r="AW104" s="96"/>
      <c r="AX104" s="7"/>
      <c r="BJ104" s="7"/>
      <c r="BK104" s="104"/>
      <c r="BL104" s="7"/>
      <c r="BM104" s="7"/>
      <c r="BN104" s="14"/>
      <c r="BO104" s="16"/>
      <c r="BQ104" s="164" t="s">
        <v>292</v>
      </c>
      <c r="BR104" s="165" t="s">
        <v>5</v>
      </c>
      <c r="BS104" s="166" t="s">
        <v>46</v>
      </c>
      <c r="BT104" s="165" t="s">
        <v>7</v>
      </c>
      <c r="BU104" s="163">
        <v>213</v>
      </c>
    </row>
    <row r="105" spans="2:73" ht="7.65" customHeight="1" thickBot="1" x14ac:dyDescent="0.25">
      <c r="B105" s="163"/>
      <c r="D105" s="164"/>
      <c r="E105" s="165"/>
      <c r="F105" s="166"/>
      <c r="G105" s="165"/>
      <c r="H105" s="7"/>
      <c r="I105" s="7"/>
      <c r="J105" s="95"/>
      <c r="K105" s="7"/>
      <c r="L105" s="96"/>
      <c r="M105" s="7"/>
      <c r="O105" s="20"/>
      <c r="P105" s="20"/>
      <c r="Q105" s="18"/>
      <c r="R105" s="3"/>
      <c r="T105" s="18"/>
      <c r="U105" s="3"/>
      <c r="V105" s="20"/>
      <c r="W105" s="20"/>
      <c r="Y105" s="7"/>
      <c r="Z105" s="104"/>
      <c r="AA105" s="12"/>
      <c r="AB105" s="13"/>
      <c r="AC105" s="14"/>
      <c r="AD105" s="10"/>
      <c r="AF105" s="164"/>
      <c r="AG105" s="165"/>
      <c r="AH105" s="166"/>
      <c r="AI105" s="165"/>
      <c r="AJ105" s="163"/>
      <c r="AM105" s="163"/>
      <c r="AO105" s="164"/>
      <c r="AP105" s="165"/>
      <c r="AQ105" s="166"/>
      <c r="AR105" s="165"/>
      <c r="AS105" s="10"/>
      <c r="AT105" s="94"/>
      <c r="AU105" s="100"/>
      <c r="AV105" s="7"/>
      <c r="AW105" s="96"/>
      <c r="AX105" s="7"/>
      <c r="BJ105" s="7"/>
      <c r="BK105" s="104"/>
      <c r="BL105" s="7"/>
      <c r="BM105" s="12"/>
      <c r="BN105" s="7"/>
      <c r="BO105" s="10"/>
      <c r="BQ105" s="164"/>
      <c r="BR105" s="165"/>
      <c r="BS105" s="166"/>
      <c r="BT105" s="165"/>
      <c r="BU105" s="163"/>
    </row>
    <row r="106" spans="2:73" ht="7.65" customHeight="1" thickTop="1" thickBot="1" x14ac:dyDescent="0.25">
      <c r="B106" s="163">
        <v>51</v>
      </c>
      <c r="D106" s="164" t="s">
        <v>212</v>
      </c>
      <c r="E106" s="165" t="s">
        <v>5</v>
      </c>
      <c r="F106" s="166" t="s">
        <v>40</v>
      </c>
      <c r="G106" s="165" t="s">
        <v>7</v>
      </c>
      <c r="H106" s="93"/>
      <c r="I106" s="12"/>
      <c r="J106" s="14"/>
      <c r="K106" s="13"/>
      <c r="L106" s="96"/>
      <c r="M106" s="7"/>
      <c r="O106" s="20"/>
      <c r="P106" s="20"/>
      <c r="Q106" s="3"/>
      <c r="R106" s="3"/>
      <c r="T106" s="3"/>
      <c r="U106" s="3"/>
      <c r="V106" s="20"/>
      <c r="W106" s="20"/>
      <c r="Y106" s="7"/>
      <c r="Z106" s="104"/>
      <c r="AA106" s="12"/>
      <c r="AB106" s="13"/>
      <c r="AC106" s="106"/>
      <c r="AD106" s="93"/>
      <c r="AF106" s="164" t="s">
        <v>214</v>
      </c>
      <c r="AG106" s="165" t="s">
        <v>5</v>
      </c>
      <c r="AH106" s="166" t="s">
        <v>53</v>
      </c>
      <c r="AI106" s="165" t="s">
        <v>7</v>
      </c>
      <c r="AJ106" s="163">
        <v>106</v>
      </c>
      <c r="AM106" s="163">
        <v>160</v>
      </c>
      <c r="AO106" s="164" t="s">
        <v>88</v>
      </c>
      <c r="AP106" s="165" t="s">
        <v>5</v>
      </c>
      <c r="AQ106" s="166" t="s">
        <v>27</v>
      </c>
      <c r="AR106" s="165" t="s">
        <v>7</v>
      </c>
      <c r="AS106" s="93"/>
      <c r="AT106" s="96"/>
      <c r="AU106" s="12"/>
      <c r="AV106" s="13"/>
      <c r="AW106" s="96"/>
      <c r="AX106" s="7"/>
      <c r="BJ106" s="7"/>
      <c r="BK106" s="104"/>
      <c r="BL106" s="7"/>
      <c r="BM106" s="107"/>
      <c r="BN106" s="7"/>
      <c r="BO106" s="9"/>
      <c r="BQ106" s="164" t="s">
        <v>295</v>
      </c>
      <c r="BR106" s="165" t="s">
        <v>5</v>
      </c>
      <c r="BS106" s="166" t="s">
        <v>40</v>
      </c>
      <c r="BT106" s="165" t="s">
        <v>7</v>
      </c>
      <c r="BU106" s="163">
        <v>214</v>
      </c>
    </row>
    <row r="107" spans="2:73" ht="7.65" customHeight="1" thickTop="1" thickBot="1" x14ac:dyDescent="0.25">
      <c r="B107" s="163"/>
      <c r="D107" s="164"/>
      <c r="E107" s="165"/>
      <c r="F107" s="166"/>
      <c r="G107" s="165"/>
      <c r="H107" s="7"/>
      <c r="I107" s="101"/>
      <c r="J107" s="12"/>
      <c r="K107" s="13"/>
      <c r="L107" s="96"/>
      <c r="M107" s="7"/>
      <c r="O107" s="21"/>
      <c r="P107" s="21"/>
      <c r="Q107" s="18"/>
      <c r="R107" s="3"/>
      <c r="T107" s="18"/>
      <c r="U107" s="3"/>
      <c r="V107" s="21"/>
      <c r="W107" s="21"/>
      <c r="Y107" s="7"/>
      <c r="Z107" s="104"/>
      <c r="AA107" s="97"/>
      <c r="AB107" s="7"/>
      <c r="AC107" s="7"/>
      <c r="AD107" s="7"/>
      <c r="AF107" s="164"/>
      <c r="AG107" s="165"/>
      <c r="AH107" s="166"/>
      <c r="AI107" s="165"/>
      <c r="AJ107" s="163"/>
      <c r="AM107" s="163"/>
      <c r="AO107" s="164"/>
      <c r="AP107" s="165"/>
      <c r="AQ107" s="166"/>
      <c r="AR107" s="165"/>
      <c r="AS107" s="7"/>
      <c r="AT107" s="7"/>
      <c r="AU107" s="7"/>
      <c r="AV107" s="94"/>
      <c r="AW107" s="96"/>
      <c r="AX107" s="7"/>
      <c r="BJ107" s="7"/>
      <c r="BK107" s="104"/>
      <c r="BL107" s="7"/>
      <c r="BM107" s="108"/>
      <c r="BN107" s="97"/>
      <c r="BO107" s="10"/>
      <c r="BQ107" s="164"/>
      <c r="BR107" s="165"/>
      <c r="BS107" s="166"/>
      <c r="BT107" s="165"/>
      <c r="BU107" s="163"/>
    </row>
    <row r="108" spans="2:73" ht="7.65" customHeight="1" thickTop="1" thickBot="1" x14ac:dyDescent="0.25">
      <c r="B108" s="163">
        <v>52</v>
      </c>
      <c r="D108" s="164" t="s">
        <v>216</v>
      </c>
      <c r="E108" s="165" t="s">
        <v>5</v>
      </c>
      <c r="F108" s="166" t="s">
        <v>16</v>
      </c>
      <c r="G108" s="165" t="s">
        <v>7</v>
      </c>
      <c r="H108" s="11"/>
      <c r="I108" s="7"/>
      <c r="J108" s="12"/>
      <c r="K108" s="13"/>
      <c r="L108" s="96"/>
      <c r="M108" s="7"/>
      <c r="O108" s="21"/>
      <c r="P108" s="21"/>
      <c r="Q108" s="3"/>
      <c r="R108" s="3"/>
      <c r="T108" s="3"/>
      <c r="U108" s="3"/>
      <c r="V108" s="21"/>
      <c r="W108" s="21"/>
      <c r="Y108" s="7"/>
      <c r="Z108" s="7"/>
      <c r="AA108" s="104"/>
      <c r="AB108" s="7"/>
      <c r="AC108" s="7"/>
      <c r="AD108" s="93"/>
      <c r="AF108" s="164" t="s">
        <v>218</v>
      </c>
      <c r="AG108" s="165" t="s">
        <v>5</v>
      </c>
      <c r="AH108" s="166" t="s">
        <v>23</v>
      </c>
      <c r="AI108" s="165" t="s">
        <v>7</v>
      </c>
      <c r="AJ108" s="163">
        <v>107</v>
      </c>
      <c r="AM108" s="163">
        <v>161</v>
      </c>
      <c r="AO108" s="164" t="s">
        <v>299</v>
      </c>
      <c r="AP108" s="165" t="s">
        <v>5</v>
      </c>
      <c r="AQ108" s="166" t="s">
        <v>40</v>
      </c>
      <c r="AR108" s="165" t="s">
        <v>7</v>
      </c>
      <c r="AS108" s="7"/>
      <c r="AT108" s="7"/>
      <c r="AU108" s="7"/>
      <c r="AV108" s="96"/>
      <c r="AW108" s="7"/>
      <c r="AX108" s="7"/>
      <c r="BJ108" s="7"/>
      <c r="BK108" s="104"/>
      <c r="BL108" s="12"/>
      <c r="BM108" s="13"/>
      <c r="BN108" s="104"/>
      <c r="BO108" s="93"/>
      <c r="BQ108" s="164" t="s">
        <v>297</v>
      </c>
      <c r="BR108" s="165" t="s">
        <v>5</v>
      </c>
      <c r="BS108" s="166" t="s">
        <v>35</v>
      </c>
      <c r="BT108" s="165" t="s">
        <v>7</v>
      </c>
      <c r="BU108" s="163">
        <v>215</v>
      </c>
    </row>
    <row r="109" spans="2:73" ht="7.65" customHeight="1" thickTop="1" thickBot="1" x14ac:dyDescent="0.25">
      <c r="B109" s="163"/>
      <c r="D109" s="164"/>
      <c r="E109" s="165"/>
      <c r="F109" s="166"/>
      <c r="G109" s="165"/>
      <c r="H109" s="7"/>
      <c r="I109" s="7"/>
      <c r="J109" s="7"/>
      <c r="K109" s="94"/>
      <c r="L109" s="96"/>
      <c r="M109" s="7"/>
      <c r="Q109" s="18"/>
      <c r="R109" s="3"/>
      <c r="T109" s="18"/>
      <c r="U109" s="3"/>
      <c r="Y109" s="7"/>
      <c r="Z109" s="7"/>
      <c r="AA109" s="104"/>
      <c r="AB109" s="7"/>
      <c r="AC109" s="103"/>
      <c r="AD109" s="7"/>
      <c r="AF109" s="164"/>
      <c r="AG109" s="165"/>
      <c r="AH109" s="166"/>
      <c r="AI109" s="165"/>
      <c r="AJ109" s="163"/>
      <c r="AM109" s="163"/>
      <c r="AO109" s="164"/>
      <c r="AP109" s="165"/>
      <c r="AQ109" s="166"/>
      <c r="AR109" s="165"/>
      <c r="AS109" s="10"/>
      <c r="AT109" s="13"/>
      <c r="AU109" s="7"/>
      <c r="AV109" s="96"/>
      <c r="AW109" s="7"/>
      <c r="AX109" s="7"/>
      <c r="BJ109" s="7"/>
      <c r="BK109" s="104"/>
      <c r="BL109" s="97"/>
      <c r="BM109" s="7"/>
      <c r="BN109" s="7"/>
      <c r="BO109" s="7"/>
      <c r="BQ109" s="164"/>
      <c r="BR109" s="165"/>
      <c r="BS109" s="166"/>
      <c r="BT109" s="165"/>
      <c r="BU109" s="163"/>
    </row>
    <row r="110" spans="2:73" ht="7.65" customHeight="1" thickTop="1" thickBot="1" x14ac:dyDescent="0.25">
      <c r="B110" s="163">
        <v>53</v>
      </c>
      <c r="D110" s="164" t="s">
        <v>220</v>
      </c>
      <c r="E110" s="165" t="s">
        <v>5</v>
      </c>
      <c r="F110" s="166" t="s">
        <v>25</v>
      </c>
      <c r="G110" s="165" t="s">
        <v>7</v>
      </c>
      <c r="H110" s="93"/>
      <c r="I110" s="7"/>
      <c r="J110" s="7"/>
      <c r="K110" s="96"/>
      <c r="L110" s="7"/>
      <c r="M110" s="7"/>
      <c r="Q110" s="3"/>
      <c r="R110" s="3"/>
      <c r="T110" s="3"/>
      <c r="U110" s="3"/>
      <c r="Y110" s="7"/>
      <c r="Z110" s="7"/>
      <c r="AA110" s="104"/>
      <c r="AB110" s="12"/>
      <c r="AC110" s="14"/>
      <c r="AD110" s="16"/>
      <c r="AF110" s="164" t="s">
        <v>36</v>
      </c>
      <c r="AG110" s="165" t="s">
        <v>5</v>
      </c>
      <c r="AH110" s="166" t="s">
        <v>149</v>
      </c>
      <c r="AI110" s="165" t="s">
        <v>7</v>
      </c>
      <c r="AJ110" s="163">
        <v>108</v>
      </c>
      <c r="AM110" s="163">
        <v>162</v>
      </c>
      <c r="AO110" s="164" t="s">
        <v>302</v>
      </c>
      <c r="AP110" s="165" t="s">
        <v>5</v>
      </c>
      <c r="AQ110" s="166" t="s">
        <v>46</v>
      </c>
      <c r="AR110" s="165" t="s">
        <v>7</v>
      </c>
      <c r="AS110" s="93"/>
      <c r="AT110" s="102"/>
      <c r="AU110" s="7"/>
      <c r="AV110" s="96"/>
      <c r="AW110" s="7"/>
      <c r="AX110" s="7"/>
      <c r="BJ110" s="7"/>
      <c r="BK110" s="7"/>
      <c r="BL110" s="104"/>
      <c r="BM110" s="7"/>
      <c r="BN110" s="7"/>
      <c r="BO110" s="93"/>
      <c r="BQ110" s="164" t="s">
        <v>300</v>
      </c>
      <c r="BR110" s="165" t="s">
        <v>5</v>
      </c>
      <c r="BS110" s="166" t="s">
        <v>16</v>
      </c>
      <c r="BT110" s="165" t="s">
        <v>7</v>
      </c>
      <c r="BU110" s="163">
        <v>216</v>
      </c>
    </row>
    <row r="111" spans="2:73" ht="7.65" customHeight="1" thickTop="1" thickBot="1" x14ac:dyDescent="0.25">
      <c r="B111" s="163"/>
      <c r="D111" s="164"/>
      <c r="E111" s="165"/>
      <c r="F111" s="166"/>
      <c r="G111" s="165"/>
      <c r="H111" s="7"/>
      <c r="I111" s="95"/>
      <c r="J111" s="7"/>
      <c r="K111" s="96"/>
      <c r="L111" s="7"/>
      <c r="M111" s="7"/>
      <c r="Y111" s="7"/>
      <c r="Z111" s="7"/>
      <c r="AA111" s="104"/>
      <c r="AB111" s="97"/>
      <c r="AC111" s="7"/>
      <c r="AD111" s="10"/>
      <c r="AF111" s="164"/>
      <c r="AG111" s="165"/>
      <c r="AH111" s="166"/>
      <c r="AI111" s="165"/>
      <c r="AJ111" s="163"/>
      <c r="AM111" s="163"/>
      <c r="AO111" s="164"/>
      <c r="AP111" s="165"/>
      <c r="AQ111" s="166"/>
      <c r="AR111" s="165"/>
      <c r="AS111" s="7"/>
      <c r="AT111" s="7"/>
      <c r="AU111" s="94"/>
      <c r="AV111" s="96"/>
      <c r="AW111" s="7"/>
      <c r="AX111" s="7"/>
      <c r="BJ111" s="7"/>
      <c r="BK111" s="7"/>
      <c r="BL111" s="104"/>
      <c r="BM111" s="7"/>
      <c r="BN111" s="103"/>
      <c r="BO111" s="7"/>
      <c r="BQ111" s="164"/>
      <c r="BR111" s="165"/>
      <c r="BS111" s="166"/>
      <c r="BT111" s="165"/>
      <c r="BU111" s="163"/>
    </row>
    <row r="112" spans="2:73" ht="7.65" customHeight="1" thickTop="1" thickBot="1" x14ac:dyDescent="0.25">
      <c r="B112" s="163">
        <v>54</v>
      </c>
      <c r="D112" s="164" t="s">
        <v>83</v>
      </c>
      <c r="E112" s="165" t="s">
        <v>5</v>
      </c>
      <c r="F112" s="166" t="s">
        <v>66</v>
      </c>
      <c r="G112" s="165" t="s">
        <v>7</v>
      </c>
      <c r="H112" s="11"/>
      <c r="I112" s="14"/>
      <c r="J112" s="13"/>
      <c r="K112" s="96"/>
      <c r="L112" s="7"/>
      <c r="M112" s="7"/>
      <c r="O112" s="22"/>
      <c r="P112" s="23"/>
      <c r="Q112" s="23"/>
      <c r="R112" s="23"/>
      <c r="S112" s="23"/>
      <c r="T112" s="23"/>
      <c r="U112" s="23"/>
      <c r="V112" s="23"/>
      <c r="W112" s="22"/>
      <c r="Y112" s="7"/>
      <c r="Z112" s="7"/>
      <c r="AA112" s="7"/>
      <c r="AB112" s="104"/>
      <c r="AC112" s="93"/>
      <c r="AD112" s="93"/>
      <c r="AF112" s="164" t="s">
        <v>21</v>
      </c>
      <c r="AG112" s="165" t="s">
        <v>5</v>
      </c>
      <c r="AH112" s="166" t="s">
        <v>9</v>
      </c>
      <c r="AI112" s="165" t="s">
        <v>7</v>
      </c>
      <c r="AJ112" s="163">
        <v>109</v>
      </c>
      <c r="AM112" s="163">
        <v>163</v>
      </c>
      <c r="AO112" s="164" t="s">
        <v>306</v>
      </c>
      <c r="AP112" s="165" t="s">
        <v>5</v>
      </c>
      <c r="AQ112" s="166" t="s">
        <v>30</v>
      </c>
      <c r="AR112" s="165" t="s">
        <v>7</v>
      </c>
      <c r="AS112" s="93"/>
      <c r="AT112" s="93"/>
      <c r="AU112" s="96"/>
      <c r="AV112" s="7"/>
      <c r="AW112" s="7"/>
      <c r="AX112" s="7"/>
      <c r="BJ112" s="7"/>
      <c r="BK112" s="7"/>
      <c r="BL112" s="104"/>
      <c r="BM112" s="12"/>
      <c r="BN112" s="14"/>
      <c r="BO112" s="16"/>
      <c r="BQ112" s="164" t="s">
        <v>304</v>
      </c>
      <c r="BR112" s="165" t="s">
        <v>5</v>
      </c>
      <c r="BS112" s="166" t="s">
        <v>32</v>
      </c>
      <c r="BT112" s="165" t="s">
        <v>7</v>
      </c>
      <c r="BU112" s="163">
        <v>217</v>
      </c>
    </row>
    <row r="113" spans="2:73" ht="7.65" customHeight="1" thickTop="1" thickBot="1" x14ac:dyDescent="0.25">
      <c r="B113" s="163"/>
      <c r="D113" s="164"/>
      <c r="E113" s="165"/>
      <c r="F113" s="166"/>
      <c r="G113" s="165"/>
      <c r="H113" s="7"/>
      <c r="I113" s="7"/>
      <c r="J113" s="94"/>
      <c r="K113" s="96"/>
      <c r="L113" s="7"/>
      <c r="M113" s="7"/>
      <c r="O113" s="22"/>
      <c r="P113" s="23"/>
      <c r="Q113" s="23"/>
      <c r="R113" s="23"/>
      <c r="S113" s="23"/>
      <c r="T113" s="23"/>
      <c r="U113" s="23"/>
      <c r="V113" s="23"/>
      <c r="W113" s="22"/>
      <c r="Y113" s="7"/>
      <c r="Z113" s="7"/>
      <c r="AA113" s="7"/>
      <c r="AB113" s="7"/>
      <c r="AC113" s="7"/>
      <c r="AD113" s="7"/>
      <c r="AF113" s="164"/>
      <c r="AG113" s="165"/>
      <c r="AH113" s="166"/>
      <c r="AI113" s="165"/>
      <c r="AJ113" s="163"/>
      <c r="AM113" s="163"/>
      <c r="AO113" s="164"/>
      <c r="AP113" s="165"/>
      <c r="AQ113" s="166"/>
      <c r="AR113" s="165"/>
      <c r="AS113" s="7"/>
      <c r="AT113" s="7"/>
      <c r="AU113" s="7"/>
      <c r="AV113" s="7"/>
      <c r="AW113" s="7"/>
      <c r="AX113" s="7"/>
      <c r="BJ113" s="7"/>
      <c r="BK113" s="7"/>
      <c r="BL113" s="104"/>
      <c r="BM113" s="97"/>
      <c r="BN113" s="7"/>
      <c r="BO113" s="10"/>
      <c r="BQ113" s="164"/>
      <c r="BR113" s="165"/>
      <c r="BS113" s="166"/>
      <c r="BT113" s="165"/>
      <c r="BU113" s="163"/>
    </row>
    <row r="114" spans="2:73" ht="7.65" customHeight="1" thickTop="1" thickBot="1" x14ac:dyDescent="0.25">
      <c r="B114" s="163">
        <v>55</v>
      </c>
      <c r="D114" s="164" t="s">
        <v>224</v>
      </c>
      <c r="E114" s="165" t="s">
        <v>5</v>
      </c>
      <c r="F114" s="166" t="s">
        <v>225</v>
      </c>
      <c r="G114" s="165" t="s">
        <v>7</v>
      </c>
      <c r="H114" s="93"/>
      <c r="I114" s="93"/>
      <c r="J114" s="96"/>
      <c r="K114" s="7"/>
      <c r="L114" s="7"/>
      <c r="M114" s="7"/>
      <c r="BJ114" s="7"/>
      <c r="BK114" s="7"/>
      <c r="BL114" s="7"/>
      <c r="BM114" s="104"/>
      <c r="BN114" s="93"/>
      <c r="BO114" s="93"/>
      <c r="BQ114" s="164" t="s">
        <v>308</v>
      </c>
      <c r="BR114" s="165" t="s">
        <v>5</v>
      </c>
      <c r="BS114" s="166" t="s">
        <v>6</v>
      </c>
      <c r="BT114" s="165" t="s">
        <v>7</v>
      </c>
      <c r="BU114" s="163">
        <v>218</v>
      </c>
    </row>
    <row r="115" spans="2:73" ht="7.65" customHeight="1" thickTop="1" x14ac:dyDescent="0.2">
      <c r="B115" s="163"/>
      <c r="D115" s="164"/>
      <c r="E115" s="165"/>
      <c r="F115" s="166"/>
      <c r="G115" s="165"/>
      <c r="H115" s="7"/>
      <c r="I115" s="7"/>
      <c r="J115" s="7"/>
      <c r="K115" s="7"/>
      <c r="L115" s="7"/>
      <c r="M115" s="7"/>
      <c r="BJ115" s="7"/>
      <c r="BK115" s="7"/>
      <c r="BL115" s="7"/>
      <c r="BM115" s="7"/>
      <c r="BN115" s="7"/>
      <c r="BO115" s="7"/>
      <c r="BQ115" s="164"/>
      <c r="BR115" s="165"/>
      <c r="BS115" s="166"/>
      <c r="BT115" s="165"/>
      <c r="BU115" s="163"/>
    </row>
    <row r="116" spans="2:73" ht="7.65" customHeight="1" x14ac:dyDescent="0.2"/>
    <row r="117" spans="2:73" ht="14.4" customHeight="1" x14ac:dyDescent="0.2">
      <c r="B117" s="26"/>
      <c r="C117" s="17"/>
      <c r="D117" s="185" t="s">
        <v>319</v>
      </c>
      <c r="E117" s="185"/>
      <c r="F117" s="185"/>
      <c r="G117" s="185"/>
      <c r="H117" s="215"/>
      <c r="I117" s="28" t="s">
        <v>311</v>
      </c>
      <c r="J117" s="216" t="str">
        <f>IF(D118="","",D118)</f>
        <v>窪田</v>
      </c>
      <c r="K117" s="205"/>
      <c r="L117" s="205"/>
      <c r="M117" s="217"/>
      <c r="N117" s="29" t="s">
        <v>316</v>
      </c>
      <c r="O117" s="205" t="str">
        <f>IF(D119="","",D119)</f>
        <v>樋口</v>
      </c>
      <c r="P117" s="205"/>
      <c r="Q117" s="205"/>
      <c r="R117" s="217"/>
      <c r="S117" s="28" t="s">
        <v>315</v>
      </c>
      <c r="T117" s="205" t="str">
        <f>IF(D120="","",D120)</f>
        <v>片桐</v>
      </c>
      <c r="U117" s="205"/>
      <c r="V117" s="205"/>
      <c r="W117" s="217"/>
      <c r="X117" s="29" t="s">
        <v>313</v>
      </c>
      <c r="Y117" s="205" t="str">
        <f>IF(D121="","",D121)</f>
        <v>藤井</v>
      </c>
      <c r="Z117" s="205"/>
      <c r="AA117" s="205"/>
      <c r="AB117" s="217"/>
      <c r="AC117" s="184" t="s">
        <v>320</v>
      </c>
      <c r="AD117" s="186"/>
      <c r="AE117" s="17"/>
      <c r="AF117" s="24" t="s">
        <v>321</v>
      </c>
      <c r="AG117" s="2"/>
      <c r="AH117" s="184" t="s">
        <v>322</v>
      </c>
      <c r="AI117" s="185"/>
      <c r="AJ117" s="185"/>
      <c r="AK117" s="186"/>
      <c r="AM117" s="187" t="s">
        <v>323</v>
      </c>
      <c r="AN117" s="188"/>
      <c r="AO117" s="188"/>
      <c r="AP117" s="188"/>
      <c r="AQ117" s="188"/>
      <c r="AR117" s="188"/>
      <c r="AS117" s="188"/>
      <c r="AT117" s="188"/>
      <c r="AU117" s="188"/>
      <c r="AV117" s="189"/>
      <c r="AX117" s="190" t="s">
        <v>324</v>
      </c>
      <c r="AY117" s="191"/>
      <c r="AZ117" s="192"/>
      <c r="BA117" s="199" t="s">
        <v>367</v>
      </c>
      <c r="BB117" s="199"/>
      <c r="BC117" s="199"/>
      <c r="BD117" s="199"/>
      <c r="BE117" s="199"/>
      <c r="BF117" s="199"/>
      <c r="BG117" s="199"/>
      <c r="BH117" s="201" t="s">
        <v>369</v>
      </c>
      <c r="BI117" s="201"/>
      <c r="BJ117" s="201"/>
      <c r="BK117" s="201"/>
      <c r="BL117" s="202"/>
    </row>
    <row r="118" spans="2:73" ht="14.4" customHeight="1" x14ac:dyDescent="0.2">
      <c r="B118" s="30" t="s">
        <v>311</v>
      </c>
      <c r="C118" s="17"/>
      <c r="D118" s="205" t="str">
        <f>IF(O59="","",O59)</f>
        <v>窪田</v>
      </c>
      <c r="E118" s="205"/>
      <c r="F118" s="206" t="str">
        <f>IF(O63="","",O63)</f>
        <v>（尽　誠）</v>
      </c>
      <c r="G118" s="206"/>
      <c r="H118" s="207"/>
      <c r="I118" s="208"/>
      <c r="J118" s="209"/>
      <c r="K118" s="210"/>
      <c r="L118" s="210"/>
      <c r="M118" s="211"/>
      <c r="N118" s="212">
        <v>2</v>
      </c>
      <c r="O118" s="213"/>
      <c r="P118" s="32" t="s">
        <v>325</v>
      </c>
      <c r="Q118" s="213">
        <v>3</v>
      </c>
      <c r="R118" s="214"/>
      <c r="S118" s="212">
        <v>3</v>
      </c>
      <c r="T118" s="213"/>
      <c r="U118" s="32" t="s">
        <v>325</v>
      </c>
      <c r="V118" s="213">
        <v>2</v>
      </c>
      <c r="W118" s="214"/>
      <c r="X118" s="212">
        <v>3</v>
      </c>
      <c r="Y118" s="213"/>
      <c r="Z118" s="32" t="s">
        <v>325</v>
      </c>
      <c r="AA118" s="213">
        <v>1</v>
      </c>
      <c r="AB118" s="214"/>
      <c r="AC118" s="241">
        <v>5</v>
      </c>
      <c r="AD118" s="242"/>
      <c r="AE118" s="33"/>
      <c r="AF118" s="34">
        <v>2</v>
      </c>
      <c r="AG118" s="2"/>
      <c r="AH118" s="220" t="s">
        <v>326</v>
      </c>
      <c r="AI118" s="221"/>
      <c r="AJ118" s="221"/>
      <c r="AK118" s="222"/>
      <c r="AM118" s="231" t="s">
        <v>330</v>
      </c>
      <c r="AN118" s="232"/>
      <c r="AO118" s="232"/>
      <c r="AP118" s="232"/>
      <c r="AQ118" s="232"/>
      <c r="AR118" s="232"/>
      <c r="AS118" s="232"/>
      <c r="AT118" s="232"/>
      <c r="AU118" s="232"/>
      <c r="AV118" s="233"/>
      <c r="AX118" s="193"/>
      <c r="AY118" s="194"/>
      <c r="AZ118" s="195"/>
      <c r="BA118" s="200"/>
      <c r="BB118" s="200"/>
      <c r="BC118" s="200"/>
      <c r="BD118" s="200"/>
      <c r="BE118" s="200"/>
      <c r="BF118" s="200"/>
      <c r="BG118" s="200"/>
      <c r="BH118" s="203"/>
      <c r="BI118" s="203"/>
      <c r="BJ118" s="203"/>
      <c r="BK118" s="203"/>
      <c r="BL118" s="204"/>
    </row>
    <row r="119" spans="2:73" ht="14.4" customHeight="1" x14ac:dyDescent="0.2">
      <c r="B119" s="36" t="s">
        <v>316</v>
      </c>
      <c r="C119" s="27"/>
      <c r="D119" s="205" t="str">
        <f>IF(BE59="","",BE59)</f>
        <v>樋口</v>
      </c>
      <c r="E119" s="205"/>
      <c r="F119" s="234" t="str">
        <f>IF(BE63="","",BE63)</f>
        <v>（香川西）</v>
      </c>
      <c r="G119" s="234"/>
      <c r="H119" s="235"/>
      <c r="I119" s="236">
        <v>3</v>
      </c>
      <c r="J119" s="237"/>
      <c r="K119" s="31" t="s">
        <v>325</v>
      </c>
      <c r="L119" s="213">
        <v>2</v>
      </c>
      <c r="M119" s="214"/>
      <c r="N119" s="238"/>
      <c r="O119" s="239"/>
      <c r="P119" s="239"/>
      <c r="Q119" s="239"/>
      <c r="R119" s="240"/>
      <c r="S119" s="212">
        <v>3</v>
      </c>
      <c r="T119" s="213"/>
      <c r="U119" s="31" t="s">
        <v>325</v>
      </c>
      <c r="V119" s="213">
        <v>1</v>
      </c>
      <c r="W119" s="214"/>
      <c r="X119" s="212">
        <v>3</v>
      </c>
      <c r="Y119" s="213"/>
      <c r="Z119" s="31" t="s">
        <v>325</v>
      </c>
      <c r="AA119" s="213">
        <v>0</v>
      </c>
      <c r="AB119" s="214"/>
      <c r="AC119" s="218">
        <v>6</v>
      </c>
      <c r="AD119" s="219"/>
      <c r="AE119" s="37"/>
      <c r="AF119" s="34">
        <v>1</v>
      </c>
      <c r="AG119" s="2"/>
      <c r="AH119" s="220" t="s">
        <v>327</v>
      </c>
      <c r="AI119" s="221"/>
      <c r="AJ119" s="221"/>
      <c r="AK119" s="222"/>
      <c r="AM119" s="223" t="s">
        <v>328</v>
      </c>
      <c r="AN119" s="224"/>
      <c r="AO119" s="224"/>
      <c r="AP119" s="224"/>
      <c r="AQ119" s="224"/>
      <c r="AR119" s="224"/>
      <c r="AS119" s="224"/>
      <c r="AT119" s="224"/>
      <c r="AU119" s="224"/>
      <c r="AV119" s="225"/>
      <c r="AX119" s="193"/>
      <c r="AY119" s="194"/>
      <c r="AZ119" s="195"/>
      <c r="BA119" s="200" t="s">
        <v>371</v>
      </c>
      <c r="BB119" s="200"/>
      <c r="BC119" s="200"/>
      <c r="BD119" s="200"/>
      <c r="BE119" s="200"/>
      <c r="BF119" s="200"/>
      <c r="BG119" s="200"/>
      <c r="BH119" s="203" t="s">
        <v>370</v>
      </c>
      <c r="BI119" s="203"/>
      <c r="BJ119" s="203"/>
      <c r="BK119" s="203"/>
      <c r="BL119" s="204"/>
    </row>
    <row r="120" spans="2:73" ht="14.4" customHeight="1" x14ac:dyDescent="0.2">
      <c r="B120" s="35" t="s">
        <v>315</v>
      </c>
      <c r="D120" s="205" t="str">
        <f>IF(AZ59="","",AZ59)</f>
        <v>片桐</v>
      </c>
      <c r="E120" s="205"/>
      <c r="F120" s="206" t="str">
        <f>IF(AZ63="","",AZ63)</f>
        <v>（尽　誠）</v>
      </c>
      <c r="G120" s="206"/>
      <c r="H120" s="207"/>
      <c r="I120" s="229">
        <v>2</v>
      </c>
      <c r="J120" s="230"/>
      <c r="K120" s="31" t="s">
        <v>325</v>
      </c>
      <c r="L120" s="213">
        <v>3</v>
      </c>
      <c r="M120" s="214"/>
      <c r="N120" s="212">
        <v>1</v>
      </c>
      <c r="O120" s="213"/>
      <c r="P120" s="31" t="s">
        <v>325</v>
      </c>
      <c r="Q120" s="213">
        <v>3</v>
      </c>
      <c r="R120" s="214"/>
      <c r="S120" s="238"/>
      <c r="T120" s="239"/>
      <c r="U120" s="239"/>
      <c r="V120" s="239"/>
      <c r="W120" s="240"/>
      <c r="X120" s="212">
        <v>0</v>
      </c>
      <c r="Y120" s="213"/>
      <c r="Z120" s="38" t="s">
        <v>325</v>
      </c>
      <c r="AA120" s="243">
        <v>3</v>
      </c>
      <c r="AB120" s="244"/>
      <c r="AC120" s="245">
        <v>3</v>
      </c>
      <c r="AD120" s="246"/>
      <c r="AE120" s="39"/>
      <c r="AF120" s="34">
        <v>4</v>
      </c>
      <c r="AG120" s="2"/>
      <c r="AH120" s="247" t="s">
        <v>329</v>
      </c>
      <c r="AI120" s="248"/>
      <c r="AJ120" s="248"/>
      <c r="AK120" s="249"/>
      <c r="AO120" s="40"/>
      <c r="AP120" s="2"/>
      <c r="AQ120" s="2"/>
      <c r="AR120" s="2"/>
      <c r="AX120" s="196"/>
      <c r="AY120" s="197"/>
      <c r="AZ120" s="198"/>
      <c r="BA120" s="226"/>
      <c r="BB120" s="226"/>
      <c r="BC120" s="226"/>
      <c r="BD120" s="226"/>
      <c r="BE120" s="226"/>
      <c r="BF120" s="226"/>
      <c r="BG120" s="226"/>
      <c r="BH120" s="227"/>
      <c r="BI120" s="227"/>
      <c r="BJ120" s="227"/>
      <c r="BK120" s="227"/>
      <c r="BL120" s="228"/>
    </row>
    <row r="121" spans="2:73" ht="14.4" customHeight="1" x14ac:dyDescent="0.2">
      <c r="B121" s="36" t="s">
        <v>313</v>
      </c>
      <c r="C121" s="27"/>
      <c r="D121" s="205" t="str">
        <f>IF(T59="","",T59)</f>
        <v>藤井</v>
      </c>
      <c r="E121" s="205"/>
      <c r="F121" s="206" t="str">
        <f>IF(T63="","",T63)</f>
        <v>（尽　誠）</v>
      </c>
      <c r="G121" s="206"/>
      <c r="H121" s="207"/>
      <c r="I121" s="212">
        <v>1</v>
      </c>
      <c r="J121" s="213"/>
      <c r="K121" s="31" t="s">
        <v>325</v>
      </c>
      <c r="L121" s="213">
        <v>3</v>
      </c>
      <c r="M121" s="214"/>
      <c r="N121" s="212">
        <v>0</v>
      </c>
      <c r="O121" s="213"/>
      <c r="P121" s="31" t="s">
        <v>325</v>
      </c>
      <c r="Q121" s="213">
        <v>3</v>
      </c>
      <c r="R121" s="214"/>
      <c r="S121" s="212">
        <v>3</v>
      </c>
      <c r="T121" s="213"/>
      <c r="U121" s="31" t="s">
        <v>325</v>
      </c>
      <c r="V121" s="213">
        <v>0</v>
      </c>
      <c r="W121" s="214"/>
      <c r="X121" s="238"/>
      <c r="Y121" s="239"/>
      <c r="Z121" s="239"/>
      <c r="AA121" s="239"/>
      <c r="AB121" s="240"/>
      <c r="AC121" s="241">
        <v>4</v>
      </c>
      <c r="AD121" s="242"/>
      <c r="AE121" s="37"/>
      <c r="AF121" s="41">
        <v>3</v>
      </c>
      <c r="AG121" s="2"/>
      <c r="AH121" s="221"/>
      <c r="AI121" s="221"/>
      <c r="AJ121" s="221"/>
      <c r="AK121" s="221"/>
      <c r="AO121" s="40"/>
      <c r="AP121" s="2"/>
      <c r="AQ121" s="2"/>
      <c r="AR121" s="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3"/>
      <c r="BI121" s="43"/>
      <c r="BJ121" s="43"/>
      <c r="BK121" s="43"/>
      <c r="BL121" s="43"/>
    </row>
  </sheetData>
  <mergeCells count="1180">
    <mergeCell ref="S121:T121"/>
    <mergeCell ref="V121:W121"/>
    <mergeCell ref="X121:AB121"/>
    <mergeCell ref="AC121:AD121"/>
    <mergeCell ref="AH121:AK121"/>
    <mergeCell ref="D121:E121"/>
    <mergeCell ref="F121:H121"/>
    <mergeCell ref="I121:J121"/>
    <mergeCell ref="L121:M121"/>
    <mergeCell ref="N121:O121"/>
    <mergeCell ref="Q121:R121"/>
    <mergeCell ref="Q120:R120"/>
    <mergeCell ref="S120:W120"/>
    <mergeCell ref="X120:Y120"/>
    <mergeCell ref="AA120:AB120"/>
    <mergeCell ref="AC120:AD120"/>
    <mergeCell ref="AH120:AK120"/>
    <mergeCell ref="AC119:AD119"/>
    <mergeCell ref="AH119:AK119"/>
    <mergeCell ref="AM119:AV119"/>
    <mergeCell ref="BA119:BG120"/>
    <mergeCell ref="BH119:BL120"/>
    <mergeCell ref="D120:E120"/>
    <mergeCell ref="F120:H120"/>
    <mergeCell ref="I120:J120"/>
    <mergeCell ref="L120:M120"/>
    <mergeCell ref="N120:O120"/>
    <mergeCell ref="AM118:AV118"/>
    <mergeCell ref="D119:E119"/>
    <mergeCell ref="F119:H119"/>
    <mergeCell ref="I119:J119"/>
    <mergeCell ref="L119:M119"/>
    <mergeCell ref="N119:R119"/>
    <mergeCell ref="S119:T119"/>
    <mergeCell ref="V119:W119"/>
    <mergeCell ref="X119:Y119"/>
    <mergeCell ref="AA119:AB119"/>
    <mergeCell ref="S118:T118"/>
    <mergeCell ref="V118:W118"/>
    <mergeCell ref="X118:Y118"/>
    <mergeCell ref="AA118:AB118"/>
    <mergeCell ref="AC118:AD118"/>
    <mergeCell ref="AH118:AK118"/>
    <mergeCell ref="AH117:AK117"/>
    <mergeCell ref="AM117:AV117"/>
    <mergeCell ref="AX117:AZ120"/>
    <mergeCell ref="BA117:BG118"/>
    <mergeCell ref="BH117:BL118"/>
    <mergeCell ref="D118:E118"/>
    <mergeCell ref="F118:H118"/>
    <mergeCell ref="I118:M118"/>
    <mergeCell ref="N118:O118"/>
    <mergeCell ref="Q118:R118"/>
    <mergeCell ref="D117:H117"/>
    <mergeCell ref="J117:M117"/>
    <mergeCell ref="O117:R117"/>
    <mergeCell ref="T117:W117"/>
    <mergeCell ref="Y117:AB117"/>
    <mergeCell ref="AC117:AD117"/>
    <mergeCell ref="T59:W62"/>
    <mergeCell ref="T63:W65"/>
    <mergeCell ref="T68:T70"/>
    <mergeCell ref="T71:W74"/>
    <mergeCell ref="T75:W77"/>
    <mergeCell ref="AH94:AH95"/>
    <mergeCell ref="AI94:AI95"/>
    <mergeCell ref="AJ94:AJ95"/>
    <mergeCell ref="AM94:AM95"/>
    <mergeCell ref="AO94:AO95"/>
    <mergeCell ref="AP94:AP95"/>
    <mergeCell ref="AH88:AH89"/>
    <mergeCell ref="AI88:AI89"/>
    <mergeCell ref="AJ88:AJ89"/>
    <mergeCell ref="AM88:AM89"/>
    <mergeCell ref="AO88:AO89"/>
    <mergeCell ref="O63:R65"/>
    <mergeCell ref="O68:O70"/>
    <mergeCell ref="O71:R74"/>
    <mergeCell ref="O75:R77"/>
    <mergeCell ref="BR114:BR115"/>
    <mergeCell ref="BS114:BS115"/>
    <mergeCell ref="BT114:BT115"/>
    <mergeCell ref="BU114:BU115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BQ114:BQ115"/>
    <mergeCell ref="AM112:AM113"/>
    <mergeCell ref="AO112:AO113"/>
    <mergeCell ref="AP112:AP113"/>
    <mergeCell ref="AQ112:AQ113"/>
    <mergeCell ref="AR112:AR113"/>
    <mergeCell ref="BQ112:BQ113"/>
    <mergeCell ref="AF112:AF113"/>
    <mergeCell ref="AG112:AG113"/>
    <mergeCell ref="AH112:AH113"/>
    <mergeCell ref="AI112:AI113"/>
    <mergeCell ref="AJ112:AJ113"/>
    <mergeCell ref="BQ110:BQ111"/>
    <mergeCell ref="BT110:BT111"/>
    <mergeCell ref="BU110:BU111"/>
    <mergeCell ref="B112:B113"/>
    <mergeCell ref="D112:D113"/>
    <mergeCell ref="E112:E113"/>
    <mergeCell ref="F112:F113"/>
    <mergeCell ref="G112:G113"/>
    <mergeCell ref="AJ110:AJ111"/>
    <mergeCell ref="AM110:AM111"/>
    <mergeCell ref="AO110:AO111"/>
    <mergeCell ref="AP110:AP111"/>
    <mergeCell ref="AQ110:AQ111"/>
    <mergeCell ref="AR110:AR111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O108:AO109"/>
    <mergeCell ref="AP108:AP109"/>
    <mergeCell ref="AQ108:AQ109"/>
    <mergeCell ref="AR108:AR109"/>
    <mergeCell ref="B108:B109"/>
    <mergeCell ref="D108:D109"/>
    <mergeCell ref="E108:E109"/>
    <mergeCell ref="F108:F109"/>
    <mergeCell ref="G108:G109"/>
    <mergeCell ref="AF108:AF109"/>
    <mergeCell ref="BR110:BR111"/>
    <mergeCell ref="BS110:BS111"/>
    <mergeCell ref="BS106:BS107"/>
    <mergeCell ref="BT106:BT107"/>
    <mergeCell ref="BU106:BU107"/>
    <mergeCell ref="AG108:AG109"/>
    <mergeCell ref="AH108:AH109"/>
    <mergeCell ref="AI108:AI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S104:BS105"/>
    <mergeCell ref="BT104:BT105"/>
    <mergeCell ref="BU104:BU105"/>
    <mergeCell ref="B102:B103"/>
    <mergeCell ref="D102:D103"/>
    <mergeCell ref="E102:E103"/>
    <mergeCell ref="F102:F103"/>
    <mergeCell ref="G102:G103"/>
    <mergeCell ref="BQ108:BQ109"/>
    <mergeCell ref="BR108:BR109"/>
    <mergeCell ref="BS108:BS109"/>
    <mergeCell ref="BT108:BT109"/>
    <mergeCell ref="BU108:BU109"/>
    <mergeCell ref="B106:B107"/>
    <mergeCell ref="D106:D107"/>
    <mergeCell ref="E106:E107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AJ108:AJ109"/>
    <mergeCell ref="AM108:AM109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102:BS103"/>
    <mergeCell ref="BT102:BT103"/>
    <mergeCell ref="BS98:BS99"/>
    <mergeCell ref="BT98:BT99"/>
    <mergeCell ref="BU98:BU99"/>
    <mergeCell ref="BU100:BU101"/>
    <mergeCell ref="BU102:BU103"/>
    <mergeCell ref="B104:B105"/>
    <mergeCell ref="D104:D105"/>
    <mergeCell ref="E104:E105"/>
    <mergeCell ref="F104:F105"/>
    <mergeCell ref="G104: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AQ100:AQ101"/>
    <mergeCell ref="AR100:AR101"/>
    <mergeCell ref="BQ100:BQ101"/>
    <mergeCell ref="BR100:BR101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Z75:BC77"/>
    <mergeCell ref="BE75:BH77"/>
    <mergeCell ref="AF74:AF75"/>
    <mergeCell ref="AG74:AG75"/>
    <mergeCell ref="AH74:AH75"/>
    <mergeCell ref="AI74:AI75"/>
    <mergeCell ref="AJ74:AJ75"/>
    <mergeCell ref="AM74:AM75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AZ71:BC74"/>
    <mergeCell ref="BE71:BH74"/>
    <mergeCell ref="BQ72:BQ73"/>
    <mergeCell ref="BR72:BR73"/>
    <mergeCell ref="BS72:BS73"/>
    <mergeCell ref="BT72:BT73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BQ64:BQ65"/>
    <mergeCell ref="BR64:BR65"/>
    <mergeCell ref="BS64:BS65"/>
    <mergeCell ref="BT64:BT65"/>
    <mergeCell ref="AZ68:AZ70"/>
    <mergeCell ref="BE68:BE70"/>
    <mergeCell ref="AQ64:AQ65"/>
    <mergeCell ref="AR64:AR65"/>
    <mergeCell ref="AF64:AF65"/>
    <mergeCell ref="AG64:AG65"/>
    <mergeCell ref="AH64:AH65"/>
    <mergeCell ref="AI64:AI65"/>
    <mergeCell ref="BQ62:BQ63"/>
    <mergeCell ref="BR62:BR63"/>
    <mergeCell ref="BS62:BS63"/>
    <mergeCell ref="BT62:BT63"/>
    <mergeCell ref="BS60:BS61"/>
    <mergeCell ref="BT60:BT61"/>
    <mergeCell ref="AH58:AH59"/>
    <mergeCell ref="AI58:AI59"/>
    <mergeCell ref="AJ58:AJ59"/>
    <mergeCell ref="AM58:AM59"/>
    <mergeCell ref="AO58:AO59"/>
    <mergeCell ref="AP58:AP59"/>
    <mergeCell ref="BT58:BT59"/>
    <mergeCell ref="BQ60:BQ61"/>
    <mergeCell ref="BR60:BR61"/>
    <mergeCell ref="AZ56:AZ58"/>
    <mergeCell ref="BE56:BE58"/>
    <mergeCell ref="AH60:AH61"/>
    <mergeCell ref="AI60:AI61"/>
    <mergeCell ref="AJ60:AJ61"/>
    <mergeCell ref="AM60:AM61"/>
    <mergeCell ref="AO60:AO61"/>
    <mergeCell ref="AP60:AP61"/>
    <mergeCell ref="BU60:BU61"/>
    <mergeCell ref="BU58:BU59"/>
    <mergeCell ref="AF60:AF61"/>
    <mergeCell ref="AG60:AG61"/>
    <mergeCell ref="AQ58:AQ59"/>
    <mergeCell ref="AR58:AR59"/>
    <mergeCell ref="BQ58:BQ59"/>
    <mergeCell ref="BR58:BR59"/>
    <mergeCell ref="BU62:BU63"/>
    <mergeCell ref="B64:B65"/>
    <mergeCell ref="D64:D65"/>
    <mergeCell ref="E64:E65"/>
    <mergeCell ref="F64:F65"/>
    <mergeCell ref="G64:G65"/>
    <mergeCell ref="AO62:AO63"/>
    <mergeCell ref="AP62:AP63"/>
    <mergeCell ref="AQ62:AQ63"/>
    <mergeCell ref="AR62:AR63"/>
    <mergeCell ref="BE63:BH65"/>
    <mergeCell ref="AF62:AF63"/>
    <mergeCell ref="AG62:AG63"/>
    <mergeCell ref="AH62:AH63"/>
    <mergeCell ref="AI62:AI63"/>
    <mergeCell ref="AJ62:AJ63"/>
    <mergeCell ref="AM62:AM63"/>
    <mergeCell ref="AZ59:BC62"/>
    <mergeCell ref="BE59:BH62"/>
    <mergeCell ref="AZ63:BC65"/>
    <mergeCell ref="AJ64:AJ65"/>
    <mergeCell ref="AM64:AM65"/>
    <mergeCell ref="AO64:AO65"/>
    <mergeCell ref="AP64:AP65"/>
    <mergeCell ref="F58:F59"/>
    <mergeCell ref="G58:G59"/>
    <mergeCell ref="AF58:AF59"/>
    <mergeCell ref="AG58:AG59"/>
    <mergeCell ref="BQ56:BQ57"/>
    <mergeCell ref="BR56:BR57"/>
    <mergeCell ref="BS56:BS57"/>
    <mergeCell ref="BT56:BT57"/>
    <mergeCell ref="AJ56:AJ57"/>
    <mergeCell ref="AM56:AM57"/>
    <mergeCell ref="AO56:AO57"/>
    <mergeCell ref="AP56:AP57"/>
    <mergeCell ref="AQ56:AQ57"/>
    <mergeCell ref="AR56:AR57"/>
    <mergeCell ref="AF56:AF57"/>
    <mergeCell ref="AG56:AG57"/>
    <mergeCell ref="AH56:AH57"/>
    <mergeCell ref="AI56:AI57"/>
    <mergeCell ref="T56:T58"/>
    <mergeCell ref="O56:O58"/>
    <mergeCell ref="O59:R62"/>
    <mergeCell ref="AR60:AR61"/>
    <mergeCell ref="B62:B63"/>
    <mergeCell ref="D62:D63"/>
    <mergeCell ref="E62:E63"/>
    <mergeCell ref="F62:F63"/>
    <mergeCell ref="G62:G63"/>
    <mergeCell ref="AQ60:AQ61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60:B61"/>
    <mergeCell ref="D60:D61"/>
    <mergeCell ref="E60:E61"/>
    <mergeCell ref="F60:F61"/>
    <mergeCell ref="G60:G61"/>
    <mergeCell ref="BS58:BS59"/>
    <mergeCell ref="BU56:BU57"/>
    <mergeCell ref="B58:B59"/>
    <mergeCell ref="D58:D59"/>
    <mergeCell ref="E58:E59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U52:BU53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T38:BT39"/>
    <mergeCell ref="BU38:BU39"/>
    <mergeCell ref="R39:T52"/>
    <mergeCell ref="B40:B41"/>
    <mergeCell ref="D40:D41"/>
    <mergeCell ref="E40:E41"/>
    <mergeCell ref="F40:F41"/>
    <mergeCell ref="G40:G41"/>
    <mergeCell ref="AF40:AF41"/>
    <mergeCell ref="AG40:AG41"/>
    <mergeCell ref="AP38:AP39"/>
    <mergeCell ref="AQ38:AQ39"/>
    <mergeCell ref="AR38:AR39"/>
    <mergeCell ref="BQ38:BQ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B38:B39"/>
    <mergeCell ref="D38:D39"/>
    <mergeCell ref="E38:E39"/>
    <mergeCell ref="F38:F39"/>
    <mergeCell ref="G38:G39"/>
    <mergeCell ref="AF38:AF39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BU16:BU17"/>
    <mergeCell ref="AI16:AI17"/>
    <mergeCell ref="AJ16:AJ17"/>
    <mergeCell ref="AM16:AM17"/>
    <mergeCell ref="AO16:AO17"/>
    <mergeCell ref="AP16:AP17"/>
    <mergeCell ref="AQ16:AQ17"/>
    <mergeCell ref="E16:E17"/>
    <mergeCell ref="F16:F17"/>
    <mergeCell ref="G16:G17"/>
    <mergeCell ref="AF16:AF17"/>
    <mergeCell ref="AG16:AG17"/>
    <mergeCell ref="AH16:AH17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J14:AJ15"/>
    <mergeCell ref="AM14:AM15"/>
    <mergeCell ref="AO14:AO15"/>
    <mergeCell ref="AP14:AP15"/>
    <mergeCell ref="AQ8:AQ9"/>
    <mergeCell ref="AR8:AR9"/>
    <mergeCell ref="BQ8:BQ9"/>
    <mergeCell ref="BR8:BR9"/>
    <mergeCell ref="BS8:BS9"/>
    <mergeCell ref="BT8:BT9"/>
    <mergeCell ref="BS12:BS13"/>
    <mergeCell ref="BT12:BT13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U14:BU15"/>
    <mergeCell ref="R15:T38"/>
    <mergeCell ref="B16:B17"/>
    <mergeCell ref="D16:D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1A79-44B4-453A-A949-C58A5A8DBBB6}">
  <sheetPr codeName="Sheet20">
    <pageSetUpPr fitToPage="1"/>
  </sheetPr>
  <dimension ref="B1:BU61"/>
  <sheetViews>
    <sheetView tabSelected="1" workbookViewId="0">
      <selection activeCell="AF119" sqref="AF119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6" customWidth="1"/>
    <col min="5" max="5" width="1.6640625" style="5" customWidth="1"/>
    <col min="6" max="6" width="6.6640625" style="4" customWidth="1"/>
    <col min="7" max="7" width="1.6640625" style="5" customWidth="1"/>
    <col min="8" max="30" width="2.6640625" style="2" customWidth="1"/>
    <col min="31" max="31" width="0" style="2" hidden="1" customWidth="1"/>
    <col min="32" max="32" width="9.21875" style="6" customWidth="1"/>
    <col min="33" max="33" width="1.6640625" style="5" customWidth="1"/>
    <col min="34" max="34" width="6.6640625" style="4" customWidth="1"/>
    <col min="35" max="35" width="1.6640625" style="5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6" customWidth="1"/>
    <col min="42" max="42" width="1.6640625" style="5" customWidth="1"/>
    <col min="43" max="43" width="6.6640625" style="4" customWidth="1"/>
    <col min="44" max="44" width="1.6640625" style="5" customWidth="1"/>
    <col min="45" max="67" width="2.6640625" style="2" customWidth="1"/>
    <col min="68" max="68" width="0" style="2" hidden="1" customWidth="1"/>
    <col min="69" max="69" width="9.21875" style="6" customWidth="1"/>
    <col min="70" max="70" width="1.6640625" style="5" customWidth="1"/>
    <col min="71" max="71" width="6.6640625" style="4" customWidth="1"/>
    <col min="72" max="72" width="1.6640625" style="5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159" t="s">
        <v>0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</row>
    <row r="3" spans="2:73" ht="25.05" customHeight="1" x14ac:dyDescent="0.2">
      <c r="AE3" s="161" t="s">
        <v>1</v>
      </c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BM3" s="162" t="s">
        <v>2</v>
      </c>
      <c r="BN3" s="160"/>
      <c r="BO3" s="160"/>
      <c r="BP3" s="160"/>
      <c r="BQ3" s="160"/>
      <c r="BR3" s="160"/>
      <c r="BS3" s="160"/>
      <c r="BT3" s="160"/>
      <c r="BU3" s="160"/>
    </row>
    <row r="4" spans="2:73" x14ac:dyDescent="0.2">
      <c r="BM4" s="162" t="s">
        <v>3</v>
      </c>
      <c r="BN4" s="160"/>
      <c r="BO4" s="160"/>
      <c r="BP4" s="160"/>
      <c r="BQ4" s="160"/>
      <c r="BR4" s="160"/>
      <c r="BS4" s="160"/>
      <c r="BT4" s="160"/>
      <c r="BU4" s="160"/>
    </row>
    <row r="6" spans="2:73" ht="15.45" customHeight="1" thickBot="1" x14ac:dyDescent="0.25">
      <c r="B6" s="163">
        <v>1</v>
      </c>
      <c r="D6" s="164" t="s">
        <v>4</v>
      </c>
      <c r="E6" s="165" t="s">
        <v>5</v>
      </c>
      <c r="F6" s="166" t="s">
        <v>6</v>
      </c>
      <c r="G6" s="165" t="s">
        <v>7</v>
      </c>
      <c r="H6" s="93"/>
      <c r="I6" s="93"/>
      <c r="J6" s="7"/>
      <c r="K6" s="7"/>
      <c r="L6" s="7"/>
      <c r="M6" s="7"/>
      <c r="Q6" s="8"/>
      <c r="R6" s="167" t="s">
        <v>343</v>
      </c>
      <c r="S6" s="168"/>
      <c r="T6" s="168"/>
      <c r="U6" s="8"/>
      <c r="Y6" s="7"/>
      <c r="Z6" s="7"/>
      <c r="AA6" s="7"/>
      <c r="AB6" s="7"/>
      <c r="AC6" s="93"/>
      <c r="AD6" s="93"/>
      <c r="AF6" s="164" t="s">
        <v>8</v>
      </c>
      <c r="AG6" s="165" t="s">
        <v>5</v>
      </c>
      <c r="AH6" s="166" t="s">
        <v>9</v>
      </c>
      <c r="AI6" s="165" t="s">
        <v>7</v>
      </c>
      <c r="AJ6" s="163">
        <v>26</v>
      </c>
      <c r="AM6" s="163">
        <v>51</v>
      </c>
      <c r="AO6" s="164" t="s">
        <v>10</v>
      </c>
      <c r="AP6" s="165" t="s">
        <v>5</v>
      </c>
      <c r="AQ6" s="166" t="s">
        <v>11</v>
      </c>
      <c r="AR6" s="165" t="s">
        <v>7</v>
      </c>
      <c r="AS6" s="93"/>
      <c r="AT6" s="93"/>
      <c r="AU6" s="7"/>
      <c r="AV6" s="7"/>
      <c r="AW6" s="7"/>
      <c r="AX6" s="7"/>
      <c r="BJ6" s="7"/>
      <c r="BK6" s="7"/>
      <c r="BL6" s="7"/>
      <c r="BM6" s="7"/>
      <c r="BN6" s="93"/>
      <c r="BO6" s="93"/>
      <c r="BQ6" s="164" t="s">
        <v>12</v>
      </c>
      <c r="BR6" s="165" t="s">
        <v>5</v>
      </c>
      <c r="BS6" s="166" t="s">
        <v>6</v>
      </c>
      <c r="BT6" s="165" t="s">
        <v>7</v>
      </c>
      <c r="BU6" s="163">
        <v>76</v>
      </c>
    </row>
    <row r="7" spans="2:73" ht="15.45" customHeight="1" thickTop="1" thickBot="1" x14ac:dyDescent="0.25">
      <c r="B7" s="163"/>
      <c r="D7" s="164"/>
      <c r="E7" s="165"/>
      <c r="F7" s="166"/>
      <c r="G7" s="165"/>
      <c r="H7" s="7"/>
      <c r="I7" s="7"/>
      <c r="J7" s="95"/>
      <c r="K7" s="7"/>
      <c r="L7" s="7"/>
      <c r="M7" s="7"/>
      <c r="Q7" s="8"/>
      <c r="R7" s="168"/>
      <c r="S7" s="168"/>
      <c r="T7" s="168"/>
      <c r="U7" s="8"/>
      <c r="Y7" s="7"/>
      <c r="Z7" s="7"/>
      <c r="AA7" s="7"/>
      <c r="AB7" s="103"/>
      <c r="AC7" s="7"/>
      <c r="AD7" s="7"/>
      <c r="AF7" s="164"/>
      <c r="AG7" s="165"/>
      <c r="AH7" s="166"/>
      <c r="AI7" s="165"/>
      <c r="AJ7" s="163"/>
      <c r="AM7" s="163"/>
      <c r="AO7" s="164"/>
      <c r="AP7" s="165"/>
      <c r="AQ7" s="166"/>
      <c r="AR7" s="165"/>
      <c r="AS7" s="7"/>
      <c r="AT7" s="7"/>
      <c r="AU7" s="95"/>
      <c r="AV7" s="7"/>
      <c r="AW7" s="7"/>
      <c r="AX7" s="7"/>
      <c r="BJ7" s="7"/>
      <c r="BK7" s="7"/>
      <c r="BL7" s="7"/>
      <c r="BM7" s="103"/>
      <c r="BN7" s="7"/>
      <c r="BO7" s="7"/>
      <c r="BQ7" s="164"/>
      <c r="BR7" s="165"/>
      <c r="BS7" s="166"/>
      <c r="BT7" s="165"/>
      <c r="BU7" s="163"/>
    </row>
    <row r="8" spans="2:73" ht="15.45" customHeight="1" thickTop="1" thickBot="1" x14ac:dyDescent="0.25">
      <c r="B8" s="163">
        <v>2</v>
      </c>
      <c r="D8" s="164" t="s">
        <v>13</v>
      </c>
      <c r="E8" s="165" t="s">
        <v>5</v>
      </c>
      <c r="F8" s="166" t="s">
        <v>14</v>
      </c>
      <c r="G8" s="165" t="s">
        <v>7</v>
      </c>
      <c r="H8" s="93"/>
      <c r="I8" s="12"/>
      <c r="J8" s="13"/>
      <c r="K8" s="96"/>
      <c r="L8" s="7"/>
      <c r="M8" s="7"/>
      <c r="Q8" s="8"/>
      <c r="R8" s="168"/>
      <c r="S8" s="168"/>
      <c r="T8" s="168"/>
      <c r="U8" s="8"/>
      <c r="Y8" s="7"/>
      <c r="Z8" s="7"/>
      <c r="AA8" s="104"/>
      <c r="AB8" s="12"/>
      <c r="AC8" s="13"/>
      <c r="AD8" s="9"/>
      <c r="AF8" s="164" t="s">
        <v>15</v>
      </c>
      <c r="AG8" s="165" t="s">
        <v>5</v>
      </c>
      <c r="AH8" s="166" t="s">
        <v>16</v>
      </c>
      <c r="AI8" s="165" t="s">
        <v>7</v>
      </c>
      <c r="AJ8" s="163">
        <v>27</v>
      </c>
      <c r="AM8" s="163">
        <v>52</v>
      </c>
      <c r="AO8" s="164" t="s">
        <v>17</v>
      </c>
      <c r="AP8" s="165" t="s">
        <v>5</v>
      </c>
      <c r="AQ8" s="166" t="s">
        <v>18</v>
      </c>
      <c r="AR8" s="165" t="s">
        <v>7</v>
      </c>
      <c r="AS8" s="93"/>
      <c r="AT8" s="12"/>
      <c r="AU8" s="13"/>
      <c r="AV8" s="96"/>
      <c r="AW8" s="7"/>
      <c r="AX8" s="7"/>
      <c r="BJ8" s="7"/>
      <c r="BK8" s="7"/>
      <c r="BL8" s="104"/>
      <c r="BM8" s="12"/>
      <c r="BN8" s="13"/>
      <c r="BO8" s="9"/>
      <c r="BQ8" s="164" t="s">
        <v>19</v>
      </c>
      <c r="BR8" s="165" t="s">
        <v>5</v>
      </c>
      <c r="BS8" s="166" t="s">
        <v>20</v>
      </c>
      <c r="BT8" s="165" t="s">
        <v>7</v>
      </c>
      <c r="BU8" s="163">
        <v>77</v>
      </c>
    </row>
    <row r="9" spans="2:73" ht="15.45" customHeight="1" thickTop="1" thickBot="1" x14ac:dyDescent="0.25">
      <c r="B9" s="163"/>
      <c r="D9" s="164"/>
      <c r="E9" s="165"/>
      <c r="F9" s="166"/>
      <c r="G9" s="165"/>
      <c r="H9" s="7"/>
      <c r="I9" s="101"/>
      <c r="J9" s="7"/>
      <c r="K9" s="96"/>
      <c r="L9" s="7"/>
      <c r="M9" s="7"/>
      <c r="Q9" s="15"/>
      <c r="R9" s="169" t="s">
        <v>372</v>
      </c>
      <c r="S9" s="170"/>
      <c r="T9" s="170"/>
      <c r="U9" s="15"/>
      <c r="Y9" s="7"/>
      <c r="Z9" s="7"/>
      <c r="AA9" s="104"/>
      <c r="AB9" s="7"/>
      <c r="AC9" s="14"/>
      <c r="AD9" s="10"/>
      <c r="AF9" s="164"/>
      <c r="AG9" s="165"/>
      <c r="AH9" s="166"/>
      <c r="AI9" s="165"/>
      <c r="AJ9" s="163"/>
      <c r="AM9" s="163"/>
      <c r="AO9" s="164"/>
      <c r="AP9" s="165"/>
      <c r="AQ9" s="166"/>
      <c r="AR9" s="165"/>
      <c r="AS9" s="7"/>
      <c r="AT9" s="101"/>
      <c r="AU9" s="7"/>
      <c r="AV9" s="96"/>
      <c r="AW9" s="7"/>
      <c r="AX9" s="7"/>
      <c r="BJ9" s="7"/>
      <c r="BK9" s="7"/>
      <c r="BL9" s="104"/>
      <c r="BM9" s="7"/>
      <c r="BN9" s="14"/>
      <c r="BO9" s="10"/>
      <c r="BQ9" s="164"/>
      <c r="BR9" s="165"/>
      <c r="BS9" s="166"/>
      <c r="BT9" s="165"/>
      <c r="BU9" s="163"/>
    </row>
    <row r="10" spans="2:73" ht="15.45" customHeight="1" thickTop="1" thickBot="1" x14ac:dyDescent="0.25">
      <c r="B10" s="163">
        <v>3</v>
      </c>
      <c r="D10" s="164" t="s">
        <v>21</v>
      </c>
      <c r="E10" s="165" t="s">
        <v>5</v>
      </c>
      <c r="F10" s="166" t="s">
        <v>16</v>
      </c>
      <c r="G10" s="165" t="s">
        <v>7</v>
      </c>
      <c r="H10" s="11"/>
      <c r="I10" s="7"/>
      <c r="J10" s="7"/>
      <c r="K10" s="96"/>
      <c r="L10" s="7"/>
      <c r="M10" s="7"/>
      <c r="Q10" s="15"/>
      <c r="R10" s="170"/>
      <c r="S10" s="170"/>
      <c r="T10" s="170"/>
      <c r="U10" s="15"/>
      <c r="Y10" s="7"/>
      <c r="Z10" s="7"/>
      <c r="AA10" s="104"/>
      <c r="AB10" s="7"/>
      <c r="AC10" s="106"/>
      <c r="AD10" s="93"/>
      <c r="AF10" s="164" t="s">
        <v>22</v>
      </c>
      <c r="AG10" s="165" t="s">
        <v>5</v>
      </c>
      <c r="AH10" s="166" t="s">
        <v>23</v>
      </c>
      <c r="AI10" s="165" t="s">
        <v>7</v>
      </c>
      <c r="AJ10" s="163">
        <v>28</v>
      </c>
      <c r="AM10" s="163">
        <v>53</v>
      </c>
      <c r="AO10" s="164" t="s">
        <v>24</v>
      </c>
      <c r="AP10" s="165" t="s">
        <v>5</v>
      </c>
      <c r="AQ10" s="166" t="s">
        <v>25</v>
      </c>
      <c r="AR10" s="165" t="s">
        <v>7</v>
      </c>
      <c r="AS10" s="11"/>
      <c r="AT10" s="7"/>
      <c r="AU10" s="7"/>
      <c r="AV10" s="96"/>
      <c r="AW10" s="7"/>
      <c r="AX10" s="7"/>
      <c r="BJ10" s="7"/>
      <c r="BK10" s="7"/>
      <c r="BL10" s="104"/>
      <c r="BM10" s="7"/>
      <c r="BN10" s="106"/>
      <c r="BO10" s="93"/>
      <c r="BQ10" s="164" t="s">
        <v>26</v>
      </c>
      <c r="BR10" s="165" t="s">
        <v>5</v>
      </c>
      <c r="BS10" s="166" t="s">
        <v>27</v>
      </c>
      <c r="BT10" s="165" t="s">
        <v>7</v>
      </c>
      <c r="BU10" s="163">
        <v>78</v>
      </c>
    </row>
    <row r="11" spans="2:73" ht="15.45" customHeight="1" thickTop="1" thickBot="1" x14ac:dyDescent="0.25">
      <c r="B11" s="163"/>
      <c r="D11" s="164"/>
      <c r="E11" s="165"/>
      <c r="F11" s="166"/>
      <c r="G11" s="165"/>
      <c r="H11" s="7"/>
      <c r="I11" s="7"/>
      <c r="J11" s="7"/>
      <c r="K11" s="95"/>
      <c r="L11" s="7"/>
      <c r="M11" s="7"/>
      <c r="Q11" s="15"/>
      <c r="R11" s="170"/>
      <c r="S11" s="170"/>
      <c r="T11" s="170"/>
      <c r="U11" s="15"/>
      <c r="Y11" s="7"/>
      <c r="Z11" s="7"/>
      <c r="AA11" s="103"/>
      <c r="AB11" s="7"/>
      <c r="AC11" s="7"/>
      <c r="AD11" s="7"/>
      <c r="AF11" s="164"/>
      <c r="AG11" s="165"/>
      <c r="AH11" s="166"/>
      <c r="AI11" s="165"/>
      <c r="AJ11" s="163"/>
      <c r="AM11" s="163"/>
      <c r="AO11" s="164"/>
      <c r="AP11" s="165"/>
      <c r="AQ11" s="166"/>
      <c r="AR11" s="165"/>
      <c r="AS11" s="7"/>
      <c r="AT11" s="7"/>
      <c r="AU11" s="7"/>
      <c r="AV11" s="95"/>
      <c r="AW11" s="7"/>
      <c r="AX11" s="7"/>
      <c r="BJ11" s="7"/>
      <c r="BK11" s="7"/>
      <c r="BL11" s="103"/>
      <c r="BM11" s="7"/>
      <c r="BN11" s="7"/>
      <c r="BO11" s="7"/>
      <c r="BQ11" s="164"/>
      <c r="BR11" s="165"/>
      <c r="BS11" s="166"/>
      <c r="BT11" s="165"/>
      <c r="BU11" s="163"/>
    </row>
    <row r="12" spans="2:73" ht="15.45" customHeight="1" thickTop="1" thickBot="1" x14ac:dyDescent="0.25">
      <c r="B12" s="163">
        <v>4</v>
      </c>
      <c r="D12" s="164" t="s">
        <v>28</v>
      </c>
      <c r="E12" s="165" t="s">
        <v>5</v>
      </c>
      <c r="F12" s="166" t="s">
        <v>11</v>
      </c>
      <c r="G12" s="165" t="s">
        <v>7</v>
      </c>
      <c r="H12" s="93"/>
      <c r="I12" s="7"/>
      <c r="J12" s="12"/>
      <c r="K12" s="13"/>
      <c r="L12" s="96"/>
      <c r="M12" s="7"/>
      <c r="Q12" s="15"/>
      <c r="R12" s="170"/>
      <c r="S12" s="170"/>
      <c r="T12" s="170"/>
      <c r="U12" s="15"/>
      <c r="Y12" s="7"/>
      <c r="Z12" s="104"/>
      <c r="AA12" s="12"/>
      <c r="AB12" s="13"/>
      <c r="AC12" s="7"/>
      <c r="AD12" s="93"/>
      <c r="AF12" s="164" t="s">
        <v>29</v>
      </c>
      <c r="AG12" s="165" t="s">
        <v>5</v>
      </c>
      <c r="AH12" s="166" t="s">
        <v>30</v>
      </c>
      <c r="AI12" s="165" t="s">
        <v>7</v>
      </c>
      <c r="AJ12" s="163">
        <v>29</v>
      </c>
      <c r="AM12" s="163">
        <v>54</v>
      </c>
      <c r="AO12" s="164" t="s">
        <v>31</v>
      </c>
      <c r="AP12" s="165" t="s">
        <v>5</v>
      </c>
      <c r="AQ12" s="166" t="s">
        <v>32</v>
      </c>
      <c r="AR12" s="165" t="s">
        <v>7</v>
      </c>
      <c r="AS12" s="93"/>
      <c r="AT12" s="7"/>
      <c r="AU12" s="12"/>
      <c r="AV12" s="13"/>
      <c r="AW12" s="96"/>
      <c r="AX12" s="7"/>
      <c r="BJ12" s="7"/>
      <c r="BK12" s="104"/>
      <c r="BL12" s="12"/>
      <c r="BM12" s="13"/>
      <c r="BN12" s="7"/>
      <c r="BO12" s="9"/>
      <c r="BQ12" s="164" t="s">
        <v>33</v>
      </c>
      <c r="BR12" s="165" t="s">
        <v>5</v>
      </c>
      <c r="BS12" s="166" t="s">
        <v>14</v>
      </c>
      <c r="BT12" s="165" t="s">
        <v>7</v>
      </c>
      <c r="BU12" s="163">
        <v>79</v>
      </c>
    </row>
    <row r="13" spans="2:73" ht="15.45" customHeight="1" thickTop="1" thickBot="1" x14ac:dyDescent="0.25">
      <c r="B13" s="163"/>
      <c r="D13" s="164"/>
      <c r="E13" s="165"/>
      <c r="F13" s="166"/>
      <c r="G13" s="165"/>
      <c r="H13" s="7"/>
      <c r="I13" s="95"/>
      <c r="J13" s="12"/>
      <c r="K13" s="13"/>
      <c r="L13" s="96"/>
      <c r="M13" s="7"/>
      <c r="Q13" s="15"/>
      <c r="R13" s="170"/>
      <c r="S13" s="170"/>
      <c r="T13" s="170"/>
      <c r="U13" s="15"/>
      <c r="Y13" s="7"/>
      <c r="Z13" s="104"/>
      <c r="AA13" s="12"/>
      <c r="AB13" s="13"/>
      <c r="AC13" s="103"/>
      <c r="AD13" s="7"/>
      <c r="AF13" s="164"/>
      <c r="AG13" s="165"/>
      <c r="AH13" s="166"/>
      <c r="AI13" s="165"/>
      <c r="AJ13" s="163"/>
      <c r="AM13" s="163"/>
      <c r="AO13" s="164"/>
      <c r="AP13" s="165"/>
      <c r="AQ13" s="166"/>
      <c r="AR13" s="165"/>
      <c r="AS13" s="7"/>
      <c r="AT13" s="95"/>
      <c r="AU13" s="12"/>
      <c r="AV13" s="13"/>
      <c r="AW13" s="96"/>
      <c r="AX13" s="7"/>
      <c r="BJ13" s="7"/>
      <c r="BK13" s="104"/>
      <c r="BL13" s="12"/>
      <c r="BM13" s="13"/>
      <c r="BN13" s="12"/>
      <c r="BO13" s="10"/>
      <c r="BQ13" s="164"/>
      <c r="BR13" s="165"/>
      <c r="BS13" s="166"/>
      <c r="BT13" s="165"/>
      <c r="BU13" s="163"/>
    </row>
    <row r="14" spans="2:73" ht="15.45" customHeight="1" thickTop="1" thickBot="1" x14ac:dyDescent="0.25">
      <c r="B14" s="163">
        <v>5</v>
      </c>
      <c r="D14" s="164" t="s">
        <v>34</v>
      </c>
      <c r="E14" s="165" t="s">
        <v>5</v>
      </c>
      <c r="F14" s="166" t="s">
        <v>35</v>
      </c>
      <c r="G14" s="165" t="s">
        <v>7</v>
      </c>
      <c r="H14" s="11"/>
      <c r="I14" s="13"/>
      <c r="J14" s="100"/>
      <c r="K14" s="7"/>
      <c r="L14" s="96"/>
      <c r="M14" s="7"/>
      <c r="Q14" s="15"/>
      <c r="R14" s="170"/>
      <c r="S14" s="170"/>
      <c r="T14" s="170"/>
      <c r="U14" s="15"/>
      <c r="Y14" s="7"/>
      <c r="Z14" s="104"/>
      <c r="AA14" s="7"/>
      <c r="AB14" s="108"/>
      <c r="AC14" s="12"/>
      <c r="AD14" s="16"/>
      <c r="AF14" s="164" t="s">
        <v>36</v>
      </c>
      <c r="AG14" s="165" t="s">
        <v>5</v>
      </c>
      <c r="AH14" s="166" t="s">
        <v>37</v>
      </c>
      <c r="AI14" s="165" t="s">
        <v>7</v>
      </c>
      <c r="AJ14" s="163">
        <v>30</v>
      </c>
      <c r="AM14" s="163">
        <v>55</v>
      </c>
      <c r="AO14" s="164" t="s">
        <v>38</v>
      </c>
      <c r="AP14" s="165" t="s">
        <v>5</v>
      </c>
      <c r="AQ14" s="166" t="s">
        <v>30</v>
      </c>
      <c r="AR14" s="165" t="s">
        <v>7</v>
      </c>
      <c r="AS14" s="11"/>
      <c r="AT14" s="13"/>
      <c r="AU14" s="100"/>
      <c r="AV14" s="7"/>
      <c r="AW14" s="96"/>
      <c r="AX14" s="7"/>
      <c r="BJ14" s="7"/>
      <c r="BK14" s="104"/>
      <c r="BL14" s="12"/>
      <c r="BM14" s="13"/>
      <c r="BN14" s="107"/>
      <c r="BO14" s="93"/>
      <c r="BQ14" s="164" t="s">
        <v>39</v>
      </c>
      <c r="BR14" s="165" t="s">
        <v>5</v>
      </c>
      <c r="BS14" s="166" t="s">
        <v>40</v>
      </c>
      <c r="BT14" s="165" t="s">
        <v>7</v>
      </c>
      <c r="BU14" s="163">
        <v>80</v>
      </c>
    </row>
    <row r="15" spans="2:73" ht="15.45" customHeight="1" thickTop="1" thickBot="1" x14ac:dyDescent="0.25">
      <c r="B15" s="163"/>
      <c r="D15" s="164"/>
      <c r="E15" s="165"/>
      <c r="F15" s="166"/>
      <c r="G15" s="165"/>
      <c r="H15" s="7"/>
      <c r="I15" s="7"/>
      <c r="J15" s="101"/>
      <c r="K15" s="7"/>
      <c r="L15" s="96"/>
      <c r="M15" s="7"/>
      <c r="Q15" s="15"/>
      <c r="R15" s="170"/>
      <c r="S15" s="170"/>
      <c r="T15" s="170"/>
      <c r="U15" s="15"/>
      <c r="Y15" s="7"/>
      <c r="Z15" s="104"/>
      <c r="AA15" s="7"/>
      <c r="AB15" s="109"/>
      <c r="AC15" s="7"/>
      <c r="AD15" s="10"/>
      <c r="AF15" s="164"/>
      <c r="AG15" s="165"/>
      <c r="AH15" s="166"/>
      <c r="AI15" s="165"/>
      <c r="AJ15" s="163"/>
      <c r="AM15" s="163"/>
      <c r="AO15" s="164"/>
      <c r="AP15" s="165"/>
      <c r="AQ15" s="166"/>
      <c r="AR15" s="165"/>
      <c r="AS15" s="7"/>
      <c r="AT15" s="7"/>
      <c r="AU15" s="101"/>
      <c r="AV15" s="7"/>
      <c r="AW15" s="96"/>
      <c r="AX15" s="7"/>
      <c r="BJ15" s="7"/>
      <c r="BK15" s="104"/>
      <c r="BL15" s="7"/>
      <c r="BM15" s="14"/>
      <c r="BN15" s="7"/>
      <c r="BO15" s="7"/>
      <c r="BQ15" s="164"/>
      <c r="BR15" s="165"/>
      <c r="BS15" s="166"/>
      <c r="BT15" s="165"/>
      <c r="BU15" s="163"/>
    </row>
    <row r="16" spans="2:73" ht="15.45" customHeight="1" thickTop="1" thickBot="1" x14ac:dyDescent="0.25">
      <c r="B16" s="163">
        <v>6</v>
      </c>
      <c r="D16" s="164" t="s">
        <v>41</v>
      </c>
      <c r="E16" s="165" t="s">
        <v>5</v>
      </c>
      <c r="F16" s="166" t="s">
        <v>40</v>
      </c>
      <c r="G16" s="165" t="s">
        <v>7</v>
      </c>
      <c r="H16" s="7"/>
      <c r="I16" s="12"/>
      <c r="J16" s="7"/>
      <c r="K16" s="7"/>
      <c r="L16" s="96"/>
      <c r="M16" s="7"/>
      <c r="Q16" s="15"/>
      <c r="R16" s="170"/>
      <c r="S16" s="170"/>
      <c r="T16" s="170"/>
      <c r="U16" s="15"/>
      <c r="Y16" s="7"/>
      <c r="Z16" s="104"/>
      <c r="AA16" s="7"/>
      <c r="AB16" s="12"/>
      <c r="AC16" s="16"/>
      <c r="AD16" s="9"/>
      <c r="AF16" s="164" t="s">
        <v>42</v>
      </c>
      <c r="AG16" s="165" t="s">
        <v>5</v>
      </c>
      <c r="AH16" s="166" t="s">
        <v>32</v>
      </c>
      <c r="AI16" s="165" t="s">
        <v>7</v>
      </c>
      <c r="AJ16" s="163">
        <v>31</v>
      </c>
      <c r="AM16" s="163">
        <v>56</v>
      </c>
      <c r="AO16" s="164" t="s">
        <v>43</v>
      </c>
      <c r="AP16" s="165" t="s">
        <v>5</v>
      </c>
      <c r="AQ16" s="166" t="s">
        <v>16</v>
      </c>
      <c r="AR16" s="165" t="s">
        <v>7</v>
      </c>
      <c r="AS16" s="7"/>
      <c r="AT16" s="12"/>
      <c r="AU16" s="7"/>
      <c r="AV16" s="7"/>
      <c r="AW16" s="96"/>
      <c r="AX16" s="7"/>
      <c r="BJ16" s="7"/>
      <c r="BK16" s="104"/>
      <c r="BL16" s="7"/>
      <c r="BM16" s="106"/>
      <c r="BN16" s="93"/>
      <c r="BO16" s="93"/>
      <c r="BQ16" s="164" t="s">
        <v>44</v>
      </c>
      <c r="BR16" s="165" t="s">
        <v>5</v>
      </c>
      <c r="BS16" s="166" t="s">
        <v>11</v>
      </c>
      <c r="BT16" s="165" t="s">
        <v>7</v>
      </c>
      <c r="BU16" s="163">
        <v>81</v>
      </c>
    </row>
    <row r="17" spans="2:73" ht="15.45" customHeight="1" thickTop="1" thickBot="1" x14ac:dyDescent="0.25">
      <c r="B17" s="163"/>
      <c r="D17" s="164"/>
      <c r="E17" s="165"/>
      <c r="F17" s="166"/>
      <c r="G17" s="165"/>
      <c r="H17" s="10"/>
      <c r="I17" s="14"/>
      <c r="J17" s="7"/>
      <c r="K17" s="7"/>
      <c r="L17" s="96"/>
      <c r="M17" s="7"/>
      <c r="Q17" s="15"/>
      <c r="R17" s="170"/>
      <c r="S17" s="170"/>
      <c r="T17" s="170"/>
      <c r="U17" s="15"/>
      <c r="Y17" s="7"/>
      <c r="Z17" s="103"/>
      <c r="AA17" s="7"/>
      <c r="AB17" s="7"/>
      <c r="AC17" s="10"/>
      <c r="AD17" s="10"/>
      <c r="AF17" s="164"/>
      <c r="AG17" s="165"/>
      <c r="AH17" s="166"/>
      <c r="AI17" s="165"/>
      <c r="AJ17" s="163"/>
      <c r="AM17" s="163"/>
      <c r="AO17" s="164"/>
      <c r="AP17" s="165"/>
      <c r="AQ17" s="166"/>
      <c r="AR17" s="165"/>
      <c r="AS17" s="10"/>
      <c r="AT17" s="14"/>
      <c r="AU17" s="7"/>
      <c r="AV17" s="7"/>
      <c r="AW17" s="96"/>
      <c r="AX17" s="7"/>
      <c r="BJ17" s="7"/>
      <c r="BK17" s="103"/>
      <c r="BL17" s="7"/>
      <c r="BM17" s="7"/>
      <c r="BN17" s="7"/>
      <c r="BO17" s="7"/>
      <c r="BQ17" s="164"/>
      <c r="BR17" s="165"/>
      <c r="BS17" s="166"/>
      <c r="BT17" s="165"/>
      <c r="BU17" s="163"/>
    </row>
    <row r="18" spans="2:73" ht="15.45" customHeight="1" thickTop="1" thickBot="1" x14ac:dyDescent="0.25">
      <c r="B18" s="163">
        <v>7</v>
      </c>
      <c r="D18" s="164" t="s">
        <v>45</v>
      </c>
      <c r="E18" s="165" t="s">
        <v>5</v>
      </c>
      <c r="F18" s="166" t="s">
        <v>46</v>
      </c>
      <c r="G18" s="165" t="s">
        <v>7</v>
      </c>
      <c r="H18" s="93"/>
      <c r="I18" s="99"/>
      <c r="J18" s="7"/>
      <c r="K18" s="7"/>
      <c r="L18" s="96"/>
      <c r="M18" s="7"/>
      <c r="Q18" s="8"/>
      <c r="R18" s="167" t="s">
        <v>368</v>
      </c>
      <c r="S18" s="168"/>
      <c r="T18" s="168"/>
      <c r="U18" s="8"/>
      <c r="Y18" s="104"/>
      <c r="Z18" s="12"/>
      <c r="AA18" s="13"/>
      <c r="AB18" s="7"/>
      <c r="AC18" s="93"/>
      <c r="AD18" s="93"/>
      <c r="AF18" s="164" t="s">
        <v>47</v>
      </c>
      <c r="AG18" s="165" t="s">
        <v>5</v>
      </c>
      <c r="AH18" s="166" t="s">
        <v>46</v>
      </c>
      <c r="AI18" s="165" t="s">
        <v>7</v>
      </c>
      <c r="AJ18" s="163">
        <v>32</v>
      </c>
      <c r="AM18" s="163">
        <v>57</v>
      </c>
      <c r="AO18" s="164" t="s">
        <v>48</v>
      </c>
      <c r="AP18" s="165" t="s">
        <v>5</v>
      </c>
      <c r="AQ18" s="166" t="s">
        <v>49</v>
      </c>
      <c r="AR18" s="165" t="s">
        <v>7</v>
      </c>
      <c r="AS18" s="93"/>
      <c r="AT18" s="99"/>
      <c r="AU18" s="7"/>
      <c r="AV18" s="7"/>
      <c r="AW18" s="96"/>
      <c r="AX18" s="7"/>
      <c r="BJ18" s="104"/>
      <c r="BK18" s="12"/>
      <c r="BL18" s="13"/>
      <c r="BM18" s="7"/>
      <c r="BN18" s="93"/>
      <c r="BO18" s="93"/>
      <c r="BQ18" s="164" t="s">
        <v>50</v>
      </c>
      <c r="BR18" s="165" t="s">
        <v>5</v>
      </c>
      <c r="BS18" s="166" t="s">
        <v>32</v>
      </c>
      <c r="BT18" s="165" t="s">
        <v>7</v>
      </c>
      <c r="BU18" s="163">
        <v>82</v>
      </c>
    </row>
    <row r="19" spans="2:73" ht="15.45" customHeight="1" thickTop="1" thickBot="1" x14ac:dyDescent="0.25">
      <c r="B19" s="163"/>
      <c r="D19" s="164"/>
      <c r="E19" s="165"/>
      <c r="F19" s="166"/>
      <c r="G19" s="165"/>
      <c r="H19" s="7"/>
      <c r="I19" s="7"/>
      <c r="J19" s="7"/>
      <c r="K19" s="7"/>
      <c r="L19" s="95"/>
      <c r="M19" s="7"/>
      <c r="Q19" s="8"/>
      <c r="R19" s="168"/>
      <c r="S19" s="168"/>
      <c r="T19" s="168"/>
      <c r="U19" s="8"/>
      <c r="Y19" s="104"/>
      <c r="Z19" s="12"/>
      <c r="AA19" s="13"/>
      <c r="AB19" s="103"/>
      <c r="AC19" s="7"/>
      <c r="AD19" s="7"/>
      <c r="AF19" s="164"/>
      <c r="AG19" s="165"/>
      <c r="AH19" s="166"/>
      <c r="AI19" s="165"/>
      <c r="AJ19" s="163"/>
      <c r="AM19" s="163"/>
      <c r="AO19" s="164"/>
      <c r="AP19" s="165"/>
      <c r="AQ19" s="166"/>
      <c r="AR19" s="165"/>
      <c r="AS19" s="7"/>
      <c r="AT19" s="7"/>
      <c r="AU19" s="7"/>
      <c r="AV19" s="7"/>
      <c r="AW19" s="95"/>
      <c r="AX19" s="7"/>
      <c r="BJ19" s="104"/>
      <c r="BK19" s="12"/>
      <c r="BL19" s="13"/>
      <c r="BM19" s="103"/>
      <c r="BN19" s="7"/>
      <c r="BO19" s="7"/>
      <c r="BQ19" s="164"/>
      <c r="BR19" s="165"/>
      <c r="BS19" s="166"/>
      <c r="BT19" s="165"/>
      <c r="BU19" s="163"/>
    </row>
    <row r="20" spans="2:73" ht="15.45" customHeight="1" thickTop="1" thickBot="1" x14ac:dyDescent="0.25">
      <c r="B20" s="163">
        <v>8</v>
      </c>
      <c r="D20" s="164" t="s">
        <v>51</v>
      </c>
      <c r="E20" s="165" t="s">
        <v>5</v>
      </c>
      <c r="F20" s="166" t="s">
        <v>9</v>
      </c>
      <c r="G20" s="165" t="s">
        <v>7</v>
      </c>
      <c r="H20" s="93"/>
      <c r="I20" s="93"/>
      <c r="J20" s="7"/>
      <c r="K20" s="12"/>
      <c r="L20" s="13"/>
      <c r="M20" s="96"/>
      <c r="Q20" s="8"/>
      <c r="R20" s="168"/>
      <c r="S20" s="168"/>
      <c r="T20" s="168"/>
      <c r="U20" s="8"/>
      <c r="Y20" s="104"/>
      <c r="Z20" s="7"/>
      <c r="AA20" s="108"/>
      <c r="AB20" s="12"/>
      <c r="AC20" s="13"/>
      <c r="AD20" s="93"/>
      <c r="AF20" s="164" t="s">
        <v>52</v>
      </c>
      <c r="AG20" s="165" t="s">
        <v>5</v>
      </c>
      <c r="AH20" s="166" t="s">
        <v>53</v>
      </c>
      <c r="AI20" s="165" t="s">
        <v>7</v>
      </c>
      <c r="AJ20" s="163">
        <v>33</v>
      </c>
      <c r="AM20" s="163">
        <v>58</v>
      </c>
      <c r="AO20" s="164" t="s">
        <v>54</v>
      </c>
      <c r="AP20" s="165" t="s">
        <v>5</v>
      </c>
      <c r="AQ20" s="166" t="s">
        <v>30</v>
      </c>
      <c r="AR20" s="165" t="s">
        <v>7</v>
      </c>
      <c r="AS20" s="93"/>
      <c r="AT20" s="93"/>
      <c r="AU20" s="7"/>
      <c r="AV20" s="12"/>
      <c r="AW20" s="14"/>
      <c r="AX20" s="7"/>
      <c r="BJ20" s="104"/>
      <c r="BK20" s="12"/>
      <c r="BL20" s="14"/>
      <c r="BM20" s="14"/>
      <c r="BN20" s="13"/>
      <c r="BO20" s="9"/>
      <c r="BQ20" s="164" t="s">
        <v>55</v>
      </c>
      <c r="BR20" s="165" t="s">
        <v>5</v>
      </c>
      <c r="BS20" s="166" t="s">
        <v>16</v>
      </c>
      <c r="BT20" s="165" t="s">
        <v>7</v>
      </c>
      <c r="BU20" s="163">
        <v>83</v>
      </c>
    </row>
    <row r="21" spans="2:73" ht="15.45" customHeight="1" thickTop="1" thickBot="1" x14ac:dyDescent="0.25">
      <c r="B21" s="163"/>
      <c r="D21" s="164"/>
      <c r="E21" s="165"/>
      <c r="F21" s="166"/>
      <c r="G21" s="165"/>
      <c r="H21" s="7"/>
      <c r="I21" s="7"/>
      <c r="J21" s="95"/>
      <c r="K21" s="12"/>
      <c r="L21" s="13"/>
      <c r="M21" s="96"/>
      <c r="Q21" s="8"/>
      <c r="R21" s="168"/>
      <c r="S21" s="168"/>
      <c r="T21" s="168"/>
      <c r="U21" s="8"/>
      <c r="Y21" s="104"/>
      <c r="Z21" s="7"/>
      <c r="AA21" s="108"/>
      <c r="AB21" s="7"/>
      <c r="AC21" s="109"/>
      <c r="AD21" s="7"/>
      <c r="AF21" s="164"/>
      <c r="AG21" s="165"/>
      <c r="AH21" s="166"/>
      <c r="AI21" s="165"/>
      <c r="AJ21" s="163"/>
      <c r="AM21" s="163"/>
      <c r="AO21" s="164"/>
      <c r="AP21" s="165"/>
      <c r="AQ21" s="166"/>
      <c r="AR21" s="165"/>
      <c r="AS21" s="7"/>
      <c r="AT21" s="7"/>
      <c r="AU21" s="95"/>
      <c r="AV21" s="12"/>
      <c r="AW21" s="14"/>
      <c r="AX21" s="7"/>
      <c r="BJ21" s="104"/>
      <c r="BK21" s="12"/>
      <c r="BL21" s="14"/>
      <c r="BM21" s="13"/>
      <c r="BN21" s="14"/>
      <c r="BO21" s="10"/>
      <c r="BQ21" s="164"/>
      <c r="BR21" s="165"/>
      <c r="BS21" s="166"/>
      <c r="BT21" s="165"/>
      <c r="BU21" s="163"/>
    </row>
    <row r="22" spans="2:73" ht="15.45" customHeight="1" thickTop="1" thickBot="1" x14ac:dyDescent="0.25">
      <c r="B22" s="163">
        <v>9</v>
      </c>
      <c r="D22" s="164" t="s">
        <v>56</v>
      </c>
      <c r="E22" s="165" t="s">
        <v>5</v>
      </c>
      <c r="F22" s="166" t="s">
        <v>25</v>
      </c>
      <c r="G22" s="165" t="s">
        <v>7</v>
      </c>
      <c r="H22" s="7"/>
      <c r="I22" s="12"/>
      <c r="J22" s="13"/>
      <c r="K22" s="100"/>
      <c r="L22" s="7"/>
      <c r="M22" s="96"/>
      <c r="Q22" s="8"/>
      <c r="R22" s="168"/>
      <c r="S22" s="168"/>
      <c r="T22" s="168"/>
      <c r="U22" s="8"/>
      <c r="Y22" s="104"/>
      <c r="Z22" s="7"/>
      <c r="AA22" s="108"/>
      <c r="AB22" s="7"/>
      <c r="AC22" s="12"/>
      <c r="AD22" s="16"/>
      <c r="AF22" s="164" t="s">
        <v>57</v>
      </c>
      <c r="AG22" s="165" t="s">
        <v>5</v>
      </c>
      <c r="AH22" s="166" t="s">
        <v>11</v>
      </c>
      <c r="AI22" s="165" t="s">
        <v>7</v>
      </c>
      <c r="AJ22" s="163">
        <v>34</v>
      </c>
      <c r="AM22" s="163">
        <v>59</v>
      </c>
      <c r="AO22" s="164" t="s">
        <v>58</v>
      </c>
      <c r="AP22" s="165" t="s">
        <v>5</v>
      </c>
      <c r="AQ22" s="166" t="s">
        <v>40</v>
      </c>
      <c r="AR22" s="165" t="s">
        <v>7</v>
      </c>
      <c r="AS22" s="93"/>
      <c r="AT22" s="12"/>
      <c r="AU22" s="14"/>
      <c r="AV22" s="14"/>
      <c r="AW22" s="14"/>
      <c r="AX22" s="7"/>
      <c r="BJ22" s="104"/>
      <c r="BK22" s="12"/>
      <c r="BL22" s="14"/>
      <c r="BM22" s="13"/>
      <c r="BN22" s="106"/>
      <c r="BO22" s="93"/>
      <c r="BQ22" s="164" t="s">
        <v>59</v>
      </c>
      <c r="BR22" s="165" t="s">
        <v>5</v>
      </c>
      <c r="BS22" s="166" t="s">
        <v>30</v>
      </c>
      <c r="BT22" s="165" t="s">
        <v>7</v>
      </c>
      <c r="BU22" s="163">
        <v>84</v>
      </c>
    </row>
    <row r="23" spans="2:73" ht="15.45" customHeight="1" thickTop="1" thickBot="1" x14ac:dyDescent="0.25">
      <c r="B23" s="163"/>
      <c r="D23" s="164"/>
      <c r="E23" s="165"/>
      <c r="F23" s="166"/>
      <c r="G23" s="165"/>
      <c r="H23" s="10"/>
      <c r="I23" s="14"/>
      <c r="J23" s="7"/>
      <c r="K23" s="100"/>
      <c r="L23" s="7"/>
      <c r="M23" s="96"/>
      <c r="Q23" s="8"/>
      <c r="R23" s="8"/>
      <c r="S23" s="8"/>
      <c r="T23" s="8"/>
      <c r="U23" s="8"/>
      <c r="Y23" s="104"/>
      <c r="Z23" s="7"/>
      <c r="AA23" s="109"/>
      <c r="AB23" s="7"/>
      <c r="AC23" s="7"/>
      <c r="AD23" s="10"/>
      <c r="AF23" s="164"/>
      <c r="AG23" s="165"/>
      <c r="AH23" s="166"/>
      <c r="AI23" s="165"/>
      <c r="AJ23" s="163"/>
      <c r="AM23" s="163"/>
      <c r="AO23" s="164"/>
      <c r="AP23" s="165"/>
      <c r="AQ23" s="166"/>
      <c r="AR23" s="165"/>
      <c r="AS23" s="7"/>
      <c r="AT23" s="101"/>
      <c r="AU23" s="12"/>
      <c r="AV23" s="14"/>
      <c r="AW23" s="14"/>
      <c r="AX23" s="7"/>
      <c r="BJ23" s="104"/>
      <c r="BK23" s="7"/>
      <c r="BL23" s="14"/>
      <c r="BM23" s="7"/>
      <c r="BN23" s="7"/>
      <c r="BO23" s="7"/>
      <c r="BQ23" s="164"/>
      <c r="BR23" s="165"/>
      <c r="BS23" s="166"/>
      <c r="BT23" s="165"/>
      <c r="BU23" s="163"/>
    </row>
    <row r="24" spans="2:73" ht="15.45" customHeight="1" thickTop="1" thickBot="1" x14ac:dyDescent="0.25">
      <c r="B24" s="163">
        <v>10</v>
      </c>
      <c r="D24" s="164" t="s">
        <v>60</v>
      </c>
      <c r="E24" s="165" t="s">
        <v>5</v>
      </c>
      <c r="F24" s="166" t="s">
        <v>32</v>
      </c>
      <c r="G24" s="165" t="s">
        <v>7</v>
      </c>
      <c r="H24" s="93"/>
      <c r="I24" s="99"/>
      <c r="J24" s="7"/>
      <c r="K24" s="100"/>
      <c r="L24" s="7"/>
      <c r="M24" s="96"/>
      <c r="Y24" s="104"/>
      <c r="Z24" s="7"/>
      <c r="AA24" s="12"/>
      <c r="AB24" s="13"/>
      <c r="AC24" s="7"/>
      <c r="AD24" s="9"/>
      <c r="AF24" s="164" t="s">
        <v>61</v>
      </c>
      <c r="AG24" s="165" t="s">
        <v>5</v>
      </c>
      <c r="AH24" s="166" t="s">
        <v>25</v>
      </c>
      <c r="AI24" s="165" t="s">
        <v>7</v>
      </c>
      <c r="AJ24" s="163">
        <v>35</v>
      </c>
      <c r="AM24" s="163">
        <v>60</v>
      </c>
      <c r="AO24" s="164" t="s">
        <v>62</v>
      </c>
      <c r="AP24" s="165" t="s">
        <v>5</v>
      </c>
      <c r="AQ24" s="166" t="s">
        <v>53</v>
      </c>
      <c r="AR24" s="165" t="s">
        <v>7</v>
      </c>
      <c r="AS24" s="11"/>
      <c r="AT24" s="7"/>
      <c r="AU24" s="12"/>
      <c r="AV24" s="14"/>
      <c r="AW24" s="14"/>
      <c r="AX24" s="7"/>
      <c r="BJ24" s="104"/>
      <c r="BK24" s="7"/>
      <c r="BL24" s="106"/>
      <c r="BM24" s="7"/>
      <c r="BN24" s="7"/>
      <c r="BO24" s="93"/>
      <c r="BQ24" s="164" t="s">
        <v>63</v>
      </c>
      <c r="BR24" s="165" t="s">
        <v>5</v>
      </c>
      <c r="BS24" s="166" t="s">
        <v>46</v>
      </c>
      <c r="BT24" s="165" t="s">
        <v>7</v>
      </c>
      <c r="BU24" s="163">
        <v>85</v>
      </c>
    </row>
    <row r="25" spans="2:73" ht="15.45" customHeight="1" thickTop="1" thickBot="1" x14ac:dyDescent="0.25">
      <c r="B25" s="163"/>
      <c r="D25" s="164"/>
      <c r="E25" s="165"/>
      <c r="F25" s="166"/>
      <c r="G25" s="165"/>
      <c r="H25" s="7"/>
      <c r="I25" s="7"/>
      <c r="J25" s="7"/>
      <c r="K25" s="101"/>
      <c r="L25" s="7"/>
      <c r="M25" s="96"/>
      <c r="Y25" s="104"/>
      <c r="Z25" s="7"/>
      <c r="AA25" s="7"/>
      <c r="AB25" s="13"/>
      <c r="AC25" s="12"/>
      <c r="AD25" s="10"/>
      <c r="AF25" s="164"/>
      <c r="AG25" s="165"/>
      <c r="AH25" s="166"/>
      <c r="AI25" s="165"/>
      <c r="AJ25" s="163"/>
      <c r="AM25" s="163"/>
      <c r="AO25" s="164"/>
      <c r="AP25" s="165"/>
      <c r="AQ25" s="166"/>
      <c r="AR25" s="165"/>
      <c r="AS25" s="7"/>
      <c r="AT25" s="7"/>
      <c r="AU25" s="7"/>
      <c r="AV25" s="14"/>
      <c r="AW25" s="12"/>
      <c r="AX25" s="7"/>
      <c r="BJ25" s="104"/>
      <c r="BK25" s="7"/>
      <c r="BL25" s="104"/>
      <c r="BM25" s="7"/>
      <c r="BN25" s="103"/>
      <c r="BO25" s="7"/>
      <c r="BQ25" s="164"/>
      <c r="BR25" s="165"/>
      <c r="BS25" s="166"/>
      <c r="BT25" s="165"/>
      <c r="BU25" s="163"/>
    </row>
    <row r="26" spans="2:73" ht="15.45" customHeight="1" thickTop="1" thickBot="1" x14ac:dyDescent="0.25">
      <c r="B26" s="163">
        <v>11</v>
      </c>
      <c r="D26" s="164" t="s">
        <v>64</v>
      </c>
      <c r="E26" s="165" t="s">
        <v>5</v>
      </c>
      <c r="F26" s="166" t="s">
        <v>30</v>
      </c>
      <c r="G26" s="165" t="s">
        <v>7</v>
      </c>
      <c r="H26" s="93"/>
      <c r="I26" s="7"/>
      <c r="J26" s="12"/>
      <c r="K26" s="7"/>
      <c r="L26" s="7"/>
      <c r="M26" s="96"/>
      <c r="Q26" s="18"/>
      <c r="R26" s="3"/>
      <c r="T26" s="18"/>
      <c r="U26" s="3"/>
      <c r="Y26" s="104"/>
      <c r="Z26" s="7"/>
      <c r="AA26" s="7"/>
      <c r="AB26" s="13"/>
      <c r="AC26" s="107"/>
      <c r="AD26" s="93"/>
      <c r="AF26" s="164" t="s">
        <v>65</v>
      </c>
      <c r="AG26" s="165" t="s">
        <v>5</v>
      </c>
      <c r="AH26" s="166" t="s">
        <v>16</v>
      </c>
      <c r="AI26" s="165" t="s">
        <v>7</v>
      </c>
      <c r="AJ26" s="163">
        <v>36</v>
      </c>
      <c r="AM26" s="163">
        <v>61</v>
      </c>
      <c r="AO26" s="164" t="s">
        <v>17</v>
      </c>
      <c r="AP26" s="165" t="s">
        <v>5</v>
      </c>
      <c r="AQ26" s="166" t="s">
        <v>66</v>
      </c>
      <c r="AR26" s="165" t="s">
        <v>7</v>
      </c>
      <c r="AS26" s="7"/>
      <c r="AT26" s="7"/>
      <c r="AU26" s="7"/>
      <c r="AV26" s="99"/>
      <c r="AW26" s="12"/>
      <c r="AX26" s="7"/>
      <c r="BB26" s="18"/>
      <c r="BC26" s="3"/>
      <c r="BE26" s="18"/>
      <c r="BF26" s="3"/>
      <c r="BJ26" s="104"/>
      <c r="BK26" s="7"/>
      <c r="BL26" s="104"/>
      <c r="BM26" s="12"/>
      <c r="BN26" s="14"/>
      <c r="BO26" s="16"/>
      <c r="BQ26" s="164" t="s">
        <v>13</v>
      </c>
      <c r="BR26" s="165" t="s">
        <v>5</v>
      </c>
      <c r="BS26" s="166" t="s">
        <v>53</v>
      </c>
      <c r="BT26" s="165" t="s">
        <v>7</v>
      </c>
      <c r="BU26" s="163">
        <v>86</v>
      </c>
    </row>
    <row r="27" spans="2:73" ht="15.45" customHeight="1" thickTop="1" thickBot="1" x14ac:dyDescent="0.25">
      <c r="B27" s="163"/>
      <c r="D27" s="164"/>
      <c r="E27" s="165"/>
      <c r="F27" s="166"/>
      <c r="G27" s="165"/>
      <c r="H27" s="7"/>
      <c r="I27" s="95"/>
      <c r="J27" s="12"/>
      <c r="K27" s="7"/>
      <c r="L27" s="7"/>
      <c r="M27" s="96"/>
      <c r="Q27" s="3"/>
      <c r="R27" s="3"/>
      <c r="T27" s="3"/>
      <c r="U27" s="3"/>
      <c r="Y27" s="104"/>
      <c r="Z27" s="7"/>
      <c r="AA27" s="7"/>
      <c r="AB27" s="14"/>
      <c r="AC27" s="7"/>
      <c r="AD27" s="7"/>
      <c r="AF27" s="164"/>
      <c r="AG27" s="165"/>
      <c r="AH27" s="166"/>
      <c r="AI27" s="165"/>
      <c r="AJ27" s="163"/>
      <c r="AM27" s="163"/>
      <c r="AO27" s="164"/>
      <c r="AP27" s="165"/>
      <c r="AQ27" s="166"/>
      <c r="AR27" s="165"/>
      <c r="AS27" s="10"/>
      <c r="AT27" s="13"/>
      <c r="AU27" s="7"/>
      <c r="AV27" s="96"/>
      <c r="AW27" s="12"/>
      <c r="AX27" s="7"/>
      <c r="BB27" s="3"/>
      <c r="BC27" s="3"/>
      <c r="BE27" s="3"/>
      <c r="BF27" s="3"/>
      <c r="BJ27" s="104"/>
      <c r="BK27" s="7"/>
      <c r="BL27" s="104"/>
      <c r="BM27" s="97"/>
      <c r="BN27" s="7"/>
      <c r="BO27" s="10"/>
      <c r="BQ27" s="164"/>
      <c r="BR27" s="165"/>
      <c r="BS27" s="166"/>
      <c r="BT27" s="165"/>
      <c r="BU27" s="163"/>
    </row>
    <row r="28" spans="2:73" ht="15.45" customHeight="1" thickTop="1" thickBot="1" x14ac:dyDescent="0.25">
      <c r="B28" s="163">
        <v>12</v>
      </c>
      <c r="D28" s="164" t="s">
        <v>67</v>
      </c>
      <c r="E28" s="165" t="s">
        <v>5</v>
      </c>
      <c r="F28" s="166" t="s">
        <v>16</v>
      </c>
      <c r="G28" s="165" t="s">
        <v>7</v>
      </c>
      <c r="H28" s="11"/>
      <c r="I28" s="14"/>
      <c r="J28" s="14"/>
      <c r="K28" s="7"/>
      <c r="L28" s="7"/>
      <c r="M28" s="100"/>
      <c r="N28" s="111" t="s">
        <v>311</v>
      </c>
      <c r="O28" s="17"/>
      <c r="P28" s="44"/>
      <c r="Q28" s="45"/>
      <c r="R28" s="46"/>
      <c r="T28" s="25" t="s">
        <v>313</v>
      </c>
      <c r="U28" s="17"/>
      <c r="V28" s="44"/>
      <c r="W28" s="45"/>
      <c r="X28" s="45"/>
      <c r="Y28" s="108"/>
      <c r="Z28" s="7"/>
      <c r="AA28" s="7"/>
      <c r="AB28" s="106"/>
      <c r="AC28" s="93"/>
      <c r="AD28" s="93"/>
      <c r="AF28" s="164" t="s">
        <v>68</v>
      </c>
      <c r="AG28" s="165" t="s">
        <v>5</v>
      </c>
      <c r="AH28" s="166" t="s">
        <v>332</v>
      </c>
      <c r="AI28" s="165" t="s">
        <v>7</v>
      </c>
      <c r="AJ28" s="163">
        <v>37</v>
      </c>
      <c r="AM28" s="163">
        <v>62</v>
      </c>
      <c r="AO28" s="164" t="s">
        <v>69</v>
      </c>
      <c r="AP28" s="165" t="s">
        <v>5</v>
      </c>
      <c r="AQ28" s="166" t="s">
        <v>70</v>
      </c>
      <c r="AR28" s="165" t="s">
        <v>7</v>
      </c>
      <c r="AS28" s="93"/>
      <c r="AT28" s="102"/>
      <c r="AU28" s="7"/>
      <c r="AV28" s="96"/>
      <c r="AW28" s="12"/>
      <c r="AX28" s="7"/>
      <c r="AY28" s="25" t="s">
        <v>315</v>
      </c>
      <c r="AZ28" s="17"/>
      <c r="BA28" s="44"/>
      <c r="BB28" s="45"/>
      <c r="BC28" s="46"/>
      <c r="BE28" s="25" t="s">
        <v>316</v>
      </c>
      <c r="BF28" s="17"/>
      <c r="BG28" s="44"/>
      <c r="BH28" s="45"/>
      <c r="BI28" s="45"/>
      <c r="BJ28" s="108"/>
      <c r="BK28" s="7"/>
      <c r="BL28" s="7"/>
      <c r="BM28" s="104"/>
      <c r="BN28" s="93"/>
      <c r="BO28" s="93"/>
      <c r="BQ28" s="164" t="s">
        <v>71</v>
      </c>
      <c r="BR28" s="165" t="s">
        <v>5</v>
      </c>
      <c r="BS28" s="166" t="s">
        <v>72</v>
      </c>
      <c r="BT28" s="165" t="s">
        <v>7</v>
      </c>
      <c r="BU28" s="163">
        <v>87</v>
      </c>
    </row>
    <row r="29" spans="2:73" ht="15.45" customHeight="1" thickTop="1" thickBot="1" x14ac:dyDescent="0.25">
      <c r="B29" s="163"/>
      <c r="D29" s="164"/>
      <c r="E29" s="165"/>
      <c r="F29" s="166"/>
      <c r="G29" s="165"/>
      <c r="H29" s="7"/>
      <c r="I29" s="7"/>
      <c r="J29" s="14"/>
      <c r="K29" s="7"/>
      <c r="L29" s="7"/>
      <c r="M29" s="100"/>
      <c r="N29" s="174" t="s">
        <v>346</v>
      </c>
      <c r="O29" s="174"/>
      <c r="P29" s="174"/>
      <c r="Q29" s="174"/>
      <c r="R29" s="175"/>
      <c r="T29" s="173" t="s">
        <v>352</v>
      </c>
      <c r="U29" s="174"/>
      <c r="V29" s="174"/>
      <c r="W29" s="174"/>
      <c r="X29" s="174"/>
      <c r="Y29" s="108"/>
      <c r="Z29" s="7"/>
      <c r="AA29" s="7"/>
      <c r="AB29" s="7"/>
      <c r="AC29" s="7"/>
      <c r="AD29" s="7"/>
      <c r="AF29" s="164"/>
      <c r="AG29" s="165"/>
      <c r="AH29" s="166"/>
      <c r="AI29" s="165"/>
      <c r="AJ29" s="163"/>
      <c r="AM29" s="163"/>
      <c r="AO29" s="164"/>
      <c r="AP29" s="165"/>
      <c r="AQ29" s="166"/>
      <c r="AR29" s="165"/>
      <c r="AS29" s="7"/>
      <c r="AT29" s="7"/>
      <c r="AU29" s="94"/>
      <c r="AV29" s="96"/>
      <c r="AW29" s="12"/>
      <c r="AX29" s="7"/>
      <c r="AY29" s="173" t="s">
        <v>354</v>
      </c>
      <c r="AZ29" s="174"/>
      <c r="BA29" s="174"/>
      <c r="BB29" s="174"/>
      <c r="BC29" s="175"/>
      <c r="BE29" s="173" t="s">
        <v>361</v>
      </c>
      <c r="BF29" s="174"/>
      <c r="BG29" s="174"/>
      <c r="BH29" s="174"/>
      <c r="BI29" s="174"/>
      <c r="BJ29" s="108"/>
      <c r="BK29" s="7"/>
      <c r="BL29" s="7"/>
      <c r="BM29" s="7"/>
      <c r="BN29" s="7"/>
      <c r="BO29" s="7"/>
      <c r="BQ29" s="164"/>
      <c r="BR29" s="165"/>
      <c r="BS29" s="166"/>
      <c r="BT29" s="165"/>
      <c r="BU29" s="163"/>
    </row>
    <row r="30" spans="2:73" ht="15.45" customHeight="1" thickTop="1" thickBot="1" x14ac:dyDescent="0.25">
      <c r="B30" s="163">
        <v>13</v>
      </c>
      <c r="D30" s="164" t="s">
        <v>73</v>
      </c>
      <c r="E30" s="165" t="s">
        <v>5</v>
      </c>
      <c r="F30" s="166" t="s">
        <v>74</v>
      </c>
      <c r="G30" s="165" t="s">
        <v>7</v>
      </c>
      <c r="H30" s="93"/>
      <c r="I30" s="93"/>
      <c r="J30" s="99"/>
      <c r="K30" s="7"/>
      <c r="L30" s="7"/>
      <c r="M30" s="101"/>
      <c r="N30" s="174"/>
      <c r="O30" s="174"/>
      <c r="P30" s="174"/>
      <c r="Q30" s="174"/>
      <c r="R30" s="175"/>
      <c r="T30" s="173"/>
      <c r="U30" s="174"/>
      <c r="V30" s="174"/>
      <c r="W30" s="174"/>
      <c r="X30" s="174"/>
      <c r="Y30" s="109"/>
      <c r="Z30" s="7"/>
      <c r="AA30" s="7"/>
      <c r="AB30" s="7"/>
      <c r="AC30" s="93"/>
      <c r="AD30" s="93"/>
      <c r="AF30" s="164" t="s">
        <v>36</v>
      </c>
      <c r="AG30" s="165" t="s">
        <v>5</v>
      </c>
      <c r="AH30" s="166" t="s">
        <v>6</v>
      </c>
      <c r="AI30" s="165" t="s">
        <v>7</v>
      </c>
      <c r="AJ30" s="163">
        <v>38</v>
      </c>
      <c r="AM30" s="163">
        <v>63</v>
      </c>
      <c r="AO30" s="164" t="s">
        <v>75</v>
      </c>
      <c r="AP30" s="165" t="s">
        <v>5</v>
      </c>
      <c r="AQ30" s="166" t="s">
        <v>74</v>
      </c>
      <c r="AR30" s="165" t="s">
        <v>7</v>
      </c>
      <c r="AS30" s="93"/>
      <c r="AT30" s="93"/>
      <c r="AU30" s="96"/>
      <c r="AV30" s="7"/>
      <c r="AW30" s="7"/>
      <c r="AX30" s="14"/>
      <c r="AY30" s="174"/>
      <c r="AZ30" s="174"/>
      <c r="BA30" s="174"/>
      <c r="BB30" s="174"/>
      <c r="BC30" s="175"/>
      <c r="BE30" s="173"/>
      <c r="BF30" s="174"/>
      <c r="BG30" s="174"/>
      <c r="BH30" s="174"/>
      <c r="BI30" s="174"/>
      <c r="BJ30" s="109"/>
      <c r="BK30" s="7"/>
      <c r="BL30" s="7"/>
      <c r="BM30" s="7"/>
      <c r="BN30" s="93"/>
      <c r="BO30" s="93"/>
      <c r="BQ30" s="164" t="s">
        <v>76</v>
      </c>
      <c r="BR30" s="165" t="s">
        <v>5</v>
      </c>
      <c r="BS30" s="166" t="s">
        <v>74</v>
      </c>
      <c r="BT30" s="165" t="s">
        <v>7</v>
      </c>
      <c r="BU30" s="163">
        <v>88</v>
      </c>
    </row>
    <row r="31" spans="2:73" ht="15.45" customHeight="1" thickTop="1" thickBot="1" x14ac:dyDescent="0.25">
      <c r="B31" s="163"/>
      <c r="D31" s="164"/>
      <c r="E31" s="165"/>
      <c r="F31" s="166"/>
      <c r="G31" s="165"/>
      <c r="H31" s="7"/>
      <c r="I31" s="7"/>
      <c r="J31" s="7"/>
      <c r="K31" s="7"/>
      <c r="L31" s="12"/>
      <c r="M31" s="13"/>
      <c r="N31" s="173"/>
      <c r="O31" s="174"/>
      <c r="P31" s="174"/>
      <c r="Q31" s="174"/>
      <c r="R31" s="175"/>
      <c r="T31" s="173"/>
      <c r="U31" s="174"/>
      <c r="V31" s="174"/>
      <c r="W31" s="174"/>
      <c r="X31" s="175"/>
      <c r="Y31" s="12"/>
      <c r="Z31" s="13"/>
      <c r="AA31" s="7"/>
      <c r="AB31" s="103"/>
      <c r="AC31" s="7"/>
      <c r="AD31" s="7"/>
      <c r="AF31" s="164"/>
      <c r="AG31" s="165"/>
      <c r="AH31" s="166"/>
      <c r="AI31" s="165"/>
      <c r="AJ31" s="163"/>
      <c r="AM31" s="163"/>
      <c r="AO31" s="164"/>
      <c r="AP31" s="165"/>
      <c r="AQ31" s="166"/>
      <c r="AR31" s="165"/>
      <c r="AS31" s="7"/>
      <c r="AT31" s="7"/>
      <c r="AU31" s="7"/>
      <c r="AV31" s="7"/>
      <c r="AW31" s="7"/>
      <c r="AX31" s="102"/>
      <c r="AY31" s="174"/>
      <c r="AZ31" s="174"/>
      <c r="BA31" s="174"/>
      <c r="BB31" s="174"/>
      <c r="BC31" s="175"/>
      <c r="BE31" s="173"/>
      <c r="BF31" s="174"/>
      <c r="BG31" s="174"/>
      <c r="BH31" s="174"/>
      <c r="BI31" s="175"/>
      <c r="BJ31" s="12"/>
      <c r="BK31" s="13"/>
      <c r="BL31" s="7"/>
      <c r="BM31" s="103"/>
      <c r="BN31" s="7"/>
      <c r="BO31" s="7"/>
      <c r="BQ31" s="164"/>
      <c r="BR31" s="165"/>
      <c r="BS31" s="166"/>
      <c r="BT31" s="165"/>
      <c r="BU31" s="163"/>
    </row>
    <row r="32" spans="2:73" ht="15.45" customHeight="1" thickTop="1" thickBot="1" x14ac:dyDescent="0.25">
      <c r="B32" s="163">
        <v>14</v>
      </c>
      <c r="D32" s="164" t="s">
        <v>77</v>
      </c>
      <c r="E32" s="165" t="s">
        <v>5</v>
      </c>
      <c r="F32" s="166" t="s">
        <v>72</v>
      </c>
      <c r="G32" s="165" t="s">
        <v>7</v>
      </c>
      <c r="H32" s="93"/>
      <c r="I32" s="93"/>
      <c r="J32" s="7"/>
      <c r="K32" s="7"/>
      <c r="L32" s="12"/>
      <c r="M32" s="13"/>
      <c r="N32" s="176" t="s">
        <v>347</v>
      </c>
      <c r="O32" s="177"/>
      <c r="P32" s="177"/>
      <c r="Q32" s="177"/>
      <c r="R32" s="180"/>
      <c r="T32" s="176" t="s">
        <v>353</v>
      </c>
      <c r="U32" s="177"/>
      <c r="V32" s="177"/>
      <c r="W32" s="177"/>
      <c r="X32" s="180"/>
      <c r="Y32" s="7"/>
      <c r="Z32" s="13"/>
      <c r="AA32" s="7"/>
      <c r="AB32" s="14"/>
      <c r="AC32" s="13"/>
      <c r="AD32" s="93"/>
      <c r="AF32" s="164" t="s">
        <v>331</v>
      </c>
      <c r="AG32" s="165" t="s">
        <v>5</v>
      </c>
      <c r="AH32" s="166" t="s">
        <v>32</v>
      </c>
      <c r="AI32" s="165" t="s">
        <v>7</v>
      </c>
      <c r="AJ32" s="163">
        <v>39</v>
      </c>
      <c r="AM32" s="163">
        <v>64</v>
      </c>
      <c r="AO32" s="164" t="s">
        <v>78</v>
      </c>
      <c r="AP32" s="165" t="s">
        <v>5</v>
      </c>
      <c r="AQ32" s="166" t="s">
        <v>79</v>
      </c>
      <c r="AR32" s="165" t="s">
        <v>7</v>
      </c>
      <c r="AS32" s="7"/>
      <c r="AT32" s="7"/>
      <c r="AU32" s="7"/>
      <c r="AV32" s="7"/>
      <c r="AW32" s="7"/>
      <c r="AX32" s="100"/>
      <c r="AY32" s="177" t="s">
        <v>345</v>
      </c>
      <c r="AZ32" s="177"/>
      <c r="BA32" s="177"/>
      <c r="BB32" s="177"/>
      <c r="BC32" s="180"/>
      <c r="BE32" s="176" t="s">
        <v>347</v>
      </c>
      <c r="BF32" s="177"/>
      <c r="BG32" s="177"/>
      <c r="BH32" s="177"/>
      <c r="BI32" s="180"/>
      <c r="BJ32" s="7"/>
      <c r="BK32" s="13"/>
      <c r="BL32" s="104"/>
      <c r="BM32" s="12"/>
      <c r="BN32" s="13"/>
      <c r="BO32" s="93"/>
      <c r="BQ32" s="164" t="s">
        <v>80</v>
      </c>
      <c r="BR32" s="165" t="s">
        <v>5</v>
      </c>
      <c r="BS32" s="166" t="s">
        <v>16</v>
      </c>
      <c r="BT32" s="165" t="s">
        <v>7</v>
      </c>
      <c r="BU32" s="163">
        <v>89</v>
      </c>
    </row>
    <row r="33" spans="2:73" ht="15.45" customHeight="1" thickTop="1" thickBot="1" x14ac:dyDescent="0.25">
      <c r="B33" s="163"/>
      <c r="D33" s="164"/>
      <c r="E33" s="165"/>
      <c r="F33" s="166"/>
      <c r="G33" s="165"/>
      <c r="H33" s="7"/>
      <c r="I33" s="7"/>
      <c r="J33" s="95"/>
      <c r="K33" s="7"/>
      <c r="L33" s="12"/>
      <c r="M33" s="13"/>
      <c r="N33" s="178"/>
      <c r="O33" s="179"/>
      <c r="P33" s="179"/>
      <c r="Q33" s="179"/>
      <c r="R33" s="181"/>
      <c r="T33" s="178"/>
      <c r="U33" s="179"/>
      <c r="V33" s="179"/>
      <c r="W33" s="179"/>
      <c r="X33" s="181"/>
      <c r="Y33" s="7"/>
      <c r="Z33" s="13"/>
      <c r="AA33" s="7"/>
      <c r="AB33" s="13"/>
      <c r="AC33" s="109"/>
      <c r="AD33" s="7"/>
      <c r="AF33" s="164"/>
      <c r="AG33" s="165"/>
      <c r="AH33" s="166"/>
      <c r="AI33" s="165"/>
      <c r="AJ33" s="163"/>
      <c r="AM33" s="163"/>
      <c r="AO33" s="164"/>
      <c r="AP33" s="165"/>
      <c r="AQ33" s="166"/>
      <c r="AR33" s="165"/>
      <c r="AS33" s="10"/>
      <c r="AT33" s="10"/>
      <c r="AU33" s="13"/>
      <c r="AV33" s="7"/>
      <c r="AW33" s="7"/>
      <c r="AX33" s="100"/>
      <c r="AY33" s="179"/>
      <c r="AZ33" s="179"/>
      <c r="BA33" s="179"/>
      <c r="BB33" s="179"/>
      <c r="BC33" s="181"/>
      <c r="BE33" s="178"/>
      <c r="BF33" s="179"/>
      <c r="BG33" s="179"/>
      <c r="BH33" s="179"/>
      <c r="BI33" s="181"/>
      <c r="BJ33" s="7"/>
      <c r="BK33" s="13"/>
      <c r="BL33" s="104"/>
      <c r="BM33" s="7"/>
      <c r="BN33" s="109"/>
      <c r="BO33" s="7"/>
      <c r="BQ33" s="164"/>
      <c r="BR33" s="165"/>
      <c r="BS33" s="166"/>
      <c r="BT33" s="165"/>
      <c r="BU33" s="163"/>
    </row>
    <row r="34" spans="2:73" ht="15.45" customHeight="1" thickTop="1" thickBot="1" x14ac:dyDescent="0.25">
      <c r="B34" s="163">
        <v>15</v>
      </c>
      <c r="D34" s="164" t="s">
        <v>81</v>
      </c>
      <c r="E34" s="165" t="s">
        <v>5</v>
      </c>
      <c r="F34" s="166" t="s">
        <v>82</v>
      </c>
      <c r="G34" s="165" t="s">
        <v>7</v>
      </c>
      <c r="H34" s="7"/>
      <c r="I34" s="12"/>
      <c r="J34" s="14"/>
      <c r="K34" s="7"/>
      <c r="L34" s="12"/>
      <c r="M34" s="13"/>
      <c r="Q34" s="18"/>
      <c r="R34" s="3"/>
      <c r="T34" s="18"/>
      <c r="U34" s="3"/>
      <c r="Y34" s="7"/>
      <c r="Z34" s="13"/>
      <c r="AA34" s="7"/>
      <c r="AB34" s="13"/>
      <c r="AC34" s="12"/>
      <c r="AD34" s="16"/>
      <c r="AF34" s="164" t="s">
        <v>83</v>
      </c>
      <c r="AG34" s="165" t="s">
        <v>5</v>
      </c>
      <c r="AH34" s="166" t="s">
        <v>14</v>
      </c>
      <c r="AI34" s="165" t="s">
        <v>7</v>
      </c>
      <c r="AJ34" s="163">
        <v>40</v>
      </c>
      <c r="AM34" s="163">
        <v>65</v>
      </c>
      <c r="AO34" s="164" t="s">
        <v>84</v>
      </c>
      <c r="AP34" s="165" t="s">
        <v>5</v>
      </c>
      <c r="AQ34" s="166" t="s">
        <v>23</v>
      </c>
      <c r="AR34" s="165" t="s">
        <v>7</v>
      </c>
      <c r="AS34" s="93"/>
      <c r="AT34" s="7"/>
      <c r="AU34" s="102"/>
      <c r="AV34" s="7"/>
      <c r="AW34" s="7"/>
      <c r="AX34" s="96"/>
      <c r="BB34" s="18"/>
      <c r="BC34" s="3"/>
      <c r="BE34" s="18"/>
      <c r="BF34" s="3"/>
      <c r="BJ34" s="7"/>
      <c r="BK34" s="13"/>
      <c r="BL34" s="104"/>
      <c r="BM34" s="7"/>
      <c r="BN34" s="12"/>
      <c r="BO34" s="16"/>
      <c r="BQ34" s="164" t="s">
        <v>85</v>
      </c>
      <c r="BR34" s="165" t="s">
        <v>5</v>
      </c>
      <c r="BS34" s="166" t="s">
        <v>53</v>
      </c>
      <c r="BT34" s="165" t="s">
        <v>7</v>
      </c>
      <c r="BU34" s="163">
        <v>90</v>
      </c>
    </row>
    <row r="35" spans="2:73" ht="15.45" customHeight="1" thickTop="1" thickBot="1" x14ac:dyDescent="0.25">
      <c r="B35" s="163"/>
      <c r="D35" s="164"/>
      <c r="E35" s="165"/>
      <c r="F35" s="166"/>
      <c r="G35" s="165"/>
      <c r="H35" s="10"/>
      <c r="I35" s="14"/>
      <c r="J35" s="12"/>
      <c r="K35" s="7"/>
      <c r="L35" s="12"/>
      <c r="M35" s="13"/>
      <c r="Q35" s="3"/>
      <c r="R35" s="3"/>
      <c r="T35" s="3"/>
      <c r="U35" s="3"/>
      <c r="Y35" s="7"/>
      <c r="Z35" s="13"/>
      <c r="AA35" s="12"/>
      <c r="AB35" s="7"/>
      <c r="AC35" s="7"/>
      <c r="AD35" s="10"/>
      <c r="AF35" s="164"/>
      <c r="AG35" s="165"/>
      <c r="AH35" s="166"/>
      <c r="AI35" s="165"/>
      <c r="AJ35" s="163"/>
      <c r="AM35" s="163"/>
      <c r="AO35" s="164"/>
      <c r="AP35" s="165"/>
      <c r="AQ35" s="166"/>
      <c r="AR35" s="165"/>
      <c r="AS35" s="7"/>
      <c r="AT35" s="95"/>
      <c r="AU35" s="100"/>
      <c r="AV35" s="7"/>
      <c r="AW35" s="7"/>
      <c r="AX35" s="96"/>
      <c r="BB35" s="3"/>
      <c r="BC35" s="3"/>
      <c r="BE35" s="3"/>
      <c r="BF35" s="3"/>
      <c r="BJ35" s="7"/>
      <c r="BK35" s="13"/>
      <c r="BL35" s="103"/>
      <c r="BM35" s="7"/>
      <c r="BN35" s="7"/>
      <c r="BO35" s="10"/>
      <c r="BQ35" s="164"/>
      <c r="BR35" s="165"/>
      <c r="BS35" s="166"/>
      <c r="BT35" s="165"/>
      <c r="BU35" s="163"/>
    </row>
    <row r="36" spans="2:73" ht="15.45" customHeight="1" thickTop="1" thickBot="1" x14ac:dyDescent="0.25">
      <c r="B36" s="163">
        <v>16</v>
      </c>
      <c r="D36" s="164" t="s">
        <v>86</v>
      </c>
      <c r="E36" s="165" t="s">
        <v>5</v>
      </c>
      <c r="F36" s="166" t="s">
        <v>16</v>
      </c>
      <c r="G36" s="165" t="s">
        <v>7</v>
      </c>
      <c r="H36" s="93"/>
      <c r="I36" s="99"/>
      <c r="J36" s="12"/>
      <c r="K36" s="7"/>
      <c r="L36" s="12"/>
      <c r="M36" s="13"/>
      <c r="N36" s="25" t="s">
        <v>312</v>
      </c>
      <c r="O36" s="17"/>
      <c r="P36" s="44"/>
      <c r="Q36" s="45"/>
      <c r="R36" s="46"/>
      <c r="T36" s="25" t="s">
        <v>314</v>
      </c>
      <c r="U36" s="17"/>
      <c r="V36" s="44"/>
      <c r="W36" s="45"/>
      <c r="X36" s="46"/>
      <c r="Y36" s="7"/>
      <c r="Z36" s="13"/>
      <c r="AA36" s="107"/>
      <c r="AB36" s="7"/>
      <c r="AC36" s="7"/>
      <c r="AD36" s="93"/>
      <c r="AF36" s="164" t="s">
        <v>87</v>
      </c>
      <c r="AG36" s="165" t="s">
        <v>5</v>
      </c>
      <c r="AH36" s="166" t="s">
        <v>72</v>
      </c>
      <c r="AI36" s="165" t="s">
        <v>7</v>
      </c>
      <c r="AJ36" s="163">
        <v>41</v>
      </c>
      <c r="AM36" s="163">
        <v>66</v>
      </c>
      <c r="AO36" s="164" t="s">
        <v>88</v>
      </c>
      <c r="AP36" s="165" t="s">
        <v>5</v>
      </c>
      <c r="AQ36" s="166" t="s">
        <v>20</v>
      </c>
      <c r="AR36" s="165" t="s">
        <v>7</v>
      </c>
      <c r="AS36" s="11"/>
      <c r="AT36" s="7"/>
      <c r="AU36" s="12"/>
      <c r="AV36" s="7"/>
      <c r="AW36" s="7"/>
      <c r="AX36" s="100"/>
      <c r="AY36" s="111" t="s">
        <v>317</v>
      </c>
      <c r="AZ36" s="17"/>
      <c r="BA36" s="44"/>
      <c r="BB36" s="45"/>
      <c r="BC36" s="46"/>
      <c r="BE36" s="25" t="s">
        <v>318</v>
      </c>
      <c r="BF36" s="17"/>
      <c r="BG36" s="44"/>
      <c r="BH36" s="45"/>
      <c r="BI36" s="46"/>
      <c r="BJ36" s="7"/>
      <c r="BK36" s="13"/>
      <c r="BL36" s="112"/>
      <c r="BM36" s="7"/>
      <c r="BN36" s="7"/>
      <c r="BO36" s="93"/>
      <c r="BQ36" s="164" t="s">
        <v>89</v>
      </c>
      <c r="BR36" s="165" t="s">
        <v>5</v>
      </c>
      <c r="BS36" s="166" t="s">
        <v>30</v>
      </c>
      <c r="BT36" s="165" t="s">
        <v>7</v>
      </c>
      <c r="BU36" s="163">
        <v>91</v>
      </c>
    </row>
    <row r="37" spans="2:73" ht="15.45" customHeight="1" thickTop="1" thickBot="1" x14ac:dyDescent="0.25">
      <c r="B37" s="163"/>
      <c r="D37" s="164"/>
      <c r="E37" s="165"/>
      <c r="F37" s="166"/>
      <c r="G37" s="165"/>
      <c r="H37" s="7"/>
      <c r="I37" s="7"/>
      <c r="J37" s="7"/>
      <c r="K37" s="13"/>
      <c r="L37" s="12"/>
      <c r="M37" s="13"/>
      <c r="N37" s="173" t="s">
        <v>348</v>
      </c>
      <c r="O37" s="174"/>
      <c r="P37" s="174"/>
      <c r="Q37" s="174"/>
      <c r="R37" s="175"/>
      <c r="T37" s="173" t="s">
        <v>350</v>
      </c>
      <c r="U37" s="174"/>
      <c r="V37" s="174"/>
      <c r="W37" s="174"/>
      <c r="X37" s="175"/>
      <c r="Y37" s="7"/>
      <c r="Z37" s="13"/>
      <c r="AA37" s="108"/>
      <c r="AB37" s="7"/>
      <c r="AC37" s="103"/>
      <c r="AD37" s="7"/>
      <c r="AF37" s="164"/>
      <c r="AG37" s="165"/>
      <c r="AH37" s="166"/>
      <c r="AI37" s="165"/>
      <c r="AJ37" s="163"/>
      <c r="AM37" s="163"/>
      <c r="AO37" s="164"/>
      <c r="AP37" s="165"/>
      <c r="AQ37" s="166"/>
      <c r="AR37" s="165"/>
      <c r="AS37" s="7"/>
      <c r="AT37" s="7"/>
      <c r="AU37" s="7"/>
      <c r="AV37" s="13"/>
      <c r="AW37" s="7"/>
      <c r="AX37" s="100"/>
      <c r="AY37" s="174" t="s">
        <v>355</v>
      </c>
      <c r="AZ37" s="174"/>
      <c r="BA37" s="174"/>
      <c r="BB37" s="174"/>
      <c r="BC37" s="175"/>
      <c r="BE37" s="173" t="s">
        <v>362</v>
      </c>
      <c r="BF37" s="174"/>
      <c r="BG37" s="174"/>
      <c r="BH37" s="174"/>
      <c r="BI37" s="175"/>
      <c r="BJ37" s="7"/>
      <c r="BK37" s="13"/>
      <c r="BL37" s="112"/>
      <c r="BM37" s="7"/>
      <c r="BN37" s="103"/>
      <c r="BO37" s="7"/>
      <c r="BQ37" s="164"/>
      <c r="BR37" s="165"/>
      <c r="BS37" s="166"/>
      <c r="BT37" s="165"/>
      <c r="BU37" s="163"/>
    </row>
    <row r="38" spans="2:73" ht="15.45" customHeight="1" thickTop="1" thickBot="1" x14ac:dyDescent="0.25">
      <c r="B38" s="163">
        <v>17</v>
      </c>
      <c r="D38" s="164" t="s">
        <v>90</v>
      </c>
      <c r="E38" s="165" t="s">
        <v>5</v>
      </c>
      <c r="F38" s="166" t="s">
        <v>53</v>
      </c>
      <c r="G38" s="165" t="s">
        <v>7</v>
      </c>
      <c r="H38" s="93"/>
      <c r="I38" s="7"/>
      <c r="J38" s="7"/>
      <c r="K38" s="102"/>
      <c r="L38" s="12"/>
      <c r="M38" s="13"/>
      <c r="N38" s="173"/>
      <c r="O38" s="174"/>
      <c r="P38" s="174"/>
      <c r="Q38" s="174"/>
      <c r="R38" s="175"/>
      <c r="T38" s="173"/>
      <c r="U38" s="174"/>
      <c r="V38" s="174"/>
      <c r="W38" s="174"/>
      <c r="X38" s="175"/>
      <c r="Y38" s="7"/>
      <c r="Z38" s="13"/>
      <c r="AA38" s="108"/>
      <c r="AB38" s="12"/>
      <c r="AC38" s="14"/>
      <c r="AD38" s="16"/>
      <c r="AF38" s="164" t="s">
        <v>91</v>
      </c>
      <c r="AG38" s="165" t="s">
        <v>5</v>
      </c>
      <c r="AH38" s="166" t="s">
        <v>20</v>
      </c>
      <c r="AI38" s="165" t="s">
        <v>7</v>
      </c>
      <c r="AJ38" s="163">
        <v>42</v>
      </c>
      <c r="AM38" s="163">
        <v>67</v>
      </c>
      <c r="AO38" s="164" t="s">
        <v>92</v>
      </c>
      <c r="AP38" s="165" t="s">
        <v>5</v>
      </c>
      <c r="AQ38" s="166" t="s">
        <v>14</v>
      </c>
      <c r="AR38" s="165" t="s">
        <v>7</v>
      </c>
      <c r="AS38" s="7"/>
      <c r="AT38" s="7"/>
      <c r="AU38" s="7"/>
      <c r="AV38" s="102"/>
      <c r="AW38" s="7"/>
      <c r="AX38" s="100"/>
      <c r="AY38" s="174"/>
      <c r="AZ38" s="174"/>
      <c r="BA38" s="174"/>
      <c r="BB38" s="174"/>
      <c r="BC38" s="175"/>
      <c r="BE38" s="173"/>
      <c r="BF38" s="174"/>
      <c r="BG38" s="174"/>
      <c r="BH38" s="174"/>
      <c r="BI38" s="175"/>
      <c r="BJ38" s="7"/>
      <c r="BK38" s="13"/>
      <c r="BL38" s="112"/>
      <c r="BM38" s="12"/>
      <c r="BN38" s="14"/>
      <c r="BO38" s="16"/>
      <c r="BQ38" s="164" t="s">
        <v>93</v>
      </c>
      <c r="BR38" s="165" t="s">
        <v>5</v>
      </c>
      <c r="BS38" s="166" t="s">
        <v>25</v>
      </c>
      <c r="BT38" s="165" t="s">
        <v>7</v>
      </c>
      <c r="BU38" s="163">
        <v>92</v>
      </c>
    </row>
    <row r="39" spans="2:73" ht="15.45" customHeight="1" thickTop="1" thickBot="1" x14ac:dyDescent="0.25">
      <c r="B39" s="163"/>
      <c r="D39" s="164"/>
      <c r="E39" s="165"/>
      <c r="F39" s="166"/>
      <c r="G39" s="165"/>
      <c r="H39" s="7"/>
      <c r="I39" s="95"/>
      <c r="J39" s="7"/>
      <c r="K39" s="100"/>
      <c r="L39" s="12"/>
      <c r="M39" s="13"/>
      <c r="N39" s="173"/>
      <c r="O39" s="174"/>
      <c r="P39" s="174"/>
      <c r="Q39" s="174"/>
      <c r="R39" s="175"/>
      <c r="T39" s="173"/>
      <c r="U39" s="174"/>
      <c r="V39" s="174"/>
      <c r="W39" s="174"/>
      <c r="X39" s="175"/>
      <c r="Y39" s="7"/>
      <c r="Z39" s="13"/>
      <c r="AA39" s="108"/>
      <c r="AB39" s="97"/>
      <c r="AC39" s="7"/>
      <c r="AD39" s="10"/>
      <c r="AF39" s="164"/>
      <c r="AG39" s="165"/>
      <c r="AH39" s="166"/>
      <c r="AI39" s="165"/>
      <c r="AJ39" s="163"/>
      <c r="AM39" s="163"/>
      <c r="AO39" s="164"/>
      <c r="AP39" s="165"/>
      <c r="AQ39" s="166"/>
      <c r="AR39" s="165"/>
      <c r="AS39" s="10"/>
      <c r="AT39" s="94"/>
      <c r="AU39" s="7"/>
      <c r="AV39" s="100"/>
      <c r="AW39" s="7"/>
      <c r="AX39" s="100"/>
      <c r="AY39" s="174"/>
      <c r="AZ39" s="174"/>
      <c r="BA39" s="174"/>
      <c r="BB39" s="174"/>
      <c r="BC39" s="175"/>
      <c r="BE39" s="173"/>
      <c r="BF39" s="174"/>
      <c r="BG39" s="174"/>
      <c r="BH39" s="174"/>
      <c r="BI39" s="175"/>
      <c r="BJ39" s="7"/>
      <c r="BK39" s="13"/>
      <c r="BL39" s="112"/>
      <c r="BM39" s="97"/>
      <c r="BN39" s="7"/>
      <c r="BO39" s="10"/>
      <c r="BQ39" s="164"/>
      <c r="BR39" s="165"/>
      <c r="BS39" s="166"/>
      <c r="BT39" s="165"/>
      <c r="BU39" s="163"/>
    </row>
    <row r="40" spans="2:73" ht="15.45" customHeight="1" thickTop="1" thickBot="1" x14ac:dyDescent="0.25">
      <c r="B40" s="163">
        <v>18</v>
      </c>
      <c r="D40" s="164" t="s">
        <v>94</v>
      </c>
      <c r="E40" s="165" t="s">
        <v>5</v>
      </c>
      <c r="F40" s="166" t="s">
        <v>20</v>
      </c>
      <c r="G40" s="165" t="s">
        <v>7</v>
      </c>
      <c r="H40" s="11"/>
      <c r="I40" s="14"/>
      <c r="J40" s="13"/>
      <c r="K40" s="100"/>
      <c r="L40" s="12"/>
      <c r="M40" s="13"/>
      <c r="N40" s="176" t="s">
        <v>349</v>
      </c>
      <c r="O40" s="177"/>
      <c r="P40" s="177"/>
      <c r="Q40" s="177"/>
      <c r="R40" s="180"/>
      <c r="T40" s="176" t="s">
        <v>351</v>
      </c>
      <c r="U40" s="177"/>
      <c r="V40" s="177"/>
      <c r="W40" s="177"/>
      <c r="X40" s="180"/>
      <c r="Y40" s="7"/>
      <c r="Z40" s="14"/>
      <c r="AA40" s="13"/>
      <c r="AB40" s="104"/>
      <c r="AC40" s="93"/>
      <c r="AD40" s="93"/>
      <c r="AF40" s="164" t="s">
        <v>95</v>
      </c>
      <c r="AG40" s="165" t="s">
        <v>5</v>
      </c>
      <c r="AH40" s="166" t="s">
        <v>11</v>
      </c>
      <c r="AI40" s="165" t="s">
        <v>7</v>
      </c>
      <c r="AJ40" s="163">
        <v>43</v>
      </c>
      <c r="AM40" s="163">
        <v>68</v>
      </c>
      <c r="AO40" s="164" t="s">
        <v>96</v>
      </c>
      <c r="AP40" s="165" t="s">
        <v>5</v>
      </c>
      <c r="AQ40" s="166" t="s">
        <v>30</v>
      </c>
      <c r="AR40" s="165" t="s">
        <v>7</v>
      </c>
      <c r="AS40" s="93"/>
      <c r="AT40" s="96"/>
      <c r="AU40" s="96"/>
      <c r="AV40" s="100"/>
      <c r="AW40" s="7"/>
      <c r="AX40" s="100"/>
      <c r="AY40" s="177" t="s">
        <v>345</v>
      </c>
      <c r="AZ40" s="177"/>
      <c r="BA40" s="177"/>
      <c r="BB40" s="177"/>
      <c r="BC40" s="180"/>
      <c r="BE40" s="176" t="s">
        <v>347</v>
      </c>
      <c r="BF40" s="177"/>
      <c r="BG40" s="177"/>
      <c r="BH40" s="177"/>
      <c r="BI40" s="180"/>
      <c r="BJ40" s="7"/>
      <c r="BK40" s="14"/>
      <c r="BL40" s="13"/>
      <c r="BM40" s="104"/>
      <c r="BN40" s="93"/>
      <c r="BO40" s="93"/>
      <c r="BQ40" s="164" t="s">
        <v>97</v>
      </c>
      <c r="BR40" s="165" t="s">
        <v>5</v>
      </c>
      <c r="BS40" s="166" t="s">
        <v>9</v>
      </c>
      <c r="BT40" s="165" t="s">
        <v>7</v>
      </c>
      <c r="BU40" s="163">
        <v>93</v>
      </c>
    </row>
    <row r="41" spans="2:73" ht="15.45" customHeight="1" thickTop="1" thickBot="1" x14ac:dyDescent="0.25">
      <c r="B41" s="163"/>
      <c r="D41" s="164"/>
      <c r="E41" s="165"/>
      <c r="F41" s="166"/>
      <c r="G41" s="165"/>
      <c r="H41" s="7"/>
      <c r="I41" s="7"/>
      <c r="J41" s="94"/>
      <c r="K41" s="100"/>
      <c r="L41" s="12"/>
      <c r="M41" s="13"/>
      <c r="N41" s="178"/>
      <c r="O41" s="179"/>
      <c r="P41" s="179"/>
      <c r="Q41" s="179"/>
      <c r="R41" s="181"/>
      <c r="T41" s="178"/>
      <c r="U41" s="179"/>
      <c r="V41" s="179"/>
      <c r="W41" s="179"/>
      <c r="X41" s="181"/>
      <c r="Y41" s="7"/>
      <c r="Z41" s="14"/>
      <c r="AA41" s="7"/>
      <c r="AB41" s="7"/>
      <c r="AC41" s="7"/>
      <c r="AD41" s="7"/>
      <c r="AF41" s="164"/>
      <c r="AG41" s="165"/>
      <c r="AH41" s="166"/>
      <c r="AI41" s="165"/>
      <c r="AJ41" s="163"/>
      <c r="AM41" s="163"/>
      <c r="AO41" s="164"/>
      <c r="AP41" s="165"/>
      <c r="AQ41" s="166"/>
      <c r="AR41" s="165"/>
      <c r="AS41" s="7"/>
      <c r="AT41" s="7"/>
      <c r="AU41" s="95"/>
      <c r="AV41" s="100"/>
      <c r="AW41" s="7"/>
      <c r="AX41" s="100"/>
      <c r="AY41" s="179"/>
      <c r="AZ41" s="179"/>
      <c r="BA41" s="179"/>
      <c r="BB41" s="179"/>
      <c r="BC41" s="181"/>
      <c r="BE41" s="178"/>
      <c r="BF41" s="179"/>
      <c r="BG41" s="179"/>
      <c r="BH41" s="179"/>
      <c r="BI41" s="181"/>
      <c r="BJ41" s="7"/>
      <c r="BK41" s="14"/>
      <c r="BL41" s="7"/>
      <c r="BM41" s="7"/>
      <c r="BN41" s="7"/>
      <c r="BO41" s="7"/>
      <c r="BQ41" s="164"/>
      <c r="BR41" s="165"/>
      <c r="BS41" s="166"/>
      <c r="BT41" s="165"/>
      <c r="BU41" s="163"/>
    </row>
    <row r="42" spans="2:73" ht="15.45" customHeight="1" thickTop="1" thickBot="1" x14ac:dyDescent="0.25">
      <c r="B42" s="163">
        <v>19</v>
      </c>
      <c r="D42" s="164" t="s">
        <v>98</v>
      </c>
      <c r="E42" s="165" t="s">
        <v>5</v>
      </c>
      <c r="F42" s="166" t="s">
        <v>30</v>
      </c>
      <c r="G42" s="165" t="s">
        <v>7</v>
      </c>
      <c r="H42" s="93"/>
      <c r="I42" s="93"/>
      <c r="J42" s="96"/>
      <c r="K42" s="12"/>
      <c r="L42" s="14"/>
      <c r="M42" s="13"/>
      <c r="Y42" s="7"/>
      <c r="Z42" s="106"/>
      <c r="AA42" s="7"/>
      <c r="AB42" s="7"/>
      <c r="AC42" s="7"/>
      <c r="AD42" s="93"/>
      <c r="AF42" s="164" t="s">
        <v>99</v>
      </c>
      <c r="AG42" s="165" t="s">
        <v>5</v>
      </c>
      <c r="AH42" s="166" t="s">
        <v>16</v>
      </c>
      <c r="AI42" s="165" t="s">
        <v>7</v>
      </c>
      <c r="AJ42" s="163">
        <v>44</v>
      </c>
      <c r="AM42" s="163">
        <v>69</v>
      </c>
      <c r="AO42" s="164" t="s">
        <v>100</v>
      </c>
      <c r="AP42" s="165" t="s">
        <v>5</v>
      </c>
      <c r="AQ42" s="166" t="s">
        <v>46</v>
      </c>
      <c r="AR42" s="165" t="s">
        <v>7</v>
      </c>
      <c r="AS42" s="9"/>
      <c r="AT42" s="11"/>
      <c r="AU42" s="7"/>
      <c r="AV42" s="12"/>
      <c r="AW42" s="13"/>
      <c r="AX42" s="96"/>
      <c r="BJ42" s="7"/>
      <c r="BK42" s="106"/>
      <c r="BL42" s="7"/>
      <c r="BM42" s="7"/>
      <c r="BN42" s="7"/>
      <c r="BO42" s="93"/>
      <c r="BQ42" s="164" t="s">
        <v>101</v>
      </c>
      <c r="BR42" s="165" t="s">
        <v>5</v>
      </c>
      <c r="BS42" s="166" t="s">
        <v>30</v>
      </c>
      <c r="BT42" s="165" t="s">
        <v>7</v>
      </c>
      <c r="BU42" s="163">
        <v>94</v>
      </c>
    </row>
    <row r="43" spans="2:73" ht="15.45" customHeight="1" thickTop="1" thickBot="1" x14ac:dyDescent="0.25">
      <c r="B43" s="163"/>
      <c r="D43" s="164"/>
      <c r="E43" s="165"/>
      <c r="F43" s="166"/>
      <c r="G43" s="165"/>
      <c r="H43" s="7"/>
      <c r="I43" s="7"/>
      <c r="J43" s="7"/>
      <c r="K43" s="7"/>
      <c r="L43" s="14"/>
      <c r="M43" s="7"/>
      <c r="O43" s="20"/>
      <c r="P43" s="20"/>
      <c r="Q43" s="18"/>
      <c r="R43" s="3"/>
      <c r="T43" s="18"/>
      <c r="U43" s="3"/>
      <c r="V43" s="20"/>
      <c r="W43" s="20"/>
      <c r="Y43" s="7"/>
      <c r="Z43" s="104"/>
      <c r="AA43" s="7"/>
      <c r="AB43" s="7"/>
      <c r="AC43" s="103"/>
      <c r="AD43" s="7"/>
      <c r="AF43" s="164"/>
      <c r="AG43" s="165"/>
      <c r="AH43" s="166"/>
      <c r="AI43" s="165"/>
      <c r="AJ43" s="163"/>
      <c r="AM43" s="163"/>
      <c r="AO43" s="164"/>
      <c r="AP43" s="165"/>
      <c r="AQ43" s="166"/>
      <c r="AR43" s="165"/>
      <c r="AS43" s="7"/>
      <c r="AT43" s="7"/>
      <c r="AU43" s="7"/>
      <c r="AV43" s="7"/>
      <c r="AW43" s="94"/>
      <c r="AX43" s="96"/>
      <c r="BJ43" s="7"/>
      <c r="BK43" s="104"/>
      <c r="BL43" s="7"/>
      <c r="BM43" s="7"/>
      <c r="BN43" s="103"/>
      <c r="BO43" s="7"/>
      <c r="BQ43" s="164"/>
      <c r="BR43" s="165"/>
      <c r="BS43" s="166"/>
      <c r="BT43" s="165"/>
      <c r="BU43" s="163"/>
    </row>
    <row r="44" spans="2:73" ht="15.45" customHeight="1" thickTop="1" thickBot="1" x14ac:dyDescent="0.25">
      <c r="B44" s="163">
        <v>20</v>
      </c>
      <c r="D44" s="164" t="s">
        <v>102</v>
      </c>
      <c r="E44" s="165" t="s">
        <v>5</v>
      </c>
      <c r="F44" s="166" t="s">
        <v>11</v>
      </c>
      <c r="G44" s="165" t="s">
        <v>7</v>
      </c>
      <c r="H44" s="93"/>
      <c r="I44" s="93"/>
      <c r="J44" s="7"/>
      <c r="K44" s="7"/>
      <c r="L44" s="99"/>
      <c r="M44" s="7"/>
      <c r="O44" s="20"/>
      <c r="P44" s="20"/>
      <c r="Q44" s="3"/>
      <c r="R44" s="3"/>
      <c r="T44" s="3"/>
      <c r="U44" s="3"/>
      <c r="V44" s="20"/>
      <c r="W44" s="20"/>
      <c r="Y44" s="7"/>
      <c r="Z44" s="104"/>
      <c r="AA44" s="7"/>
      <c r="AB44" s="104"/>
      <c r="AC44" s="12"/>
      <c r="AD44" s="16"/>
      <c r="AF44" s="164" t="s">
        <v>103</v>
      </c>
      <c r="AG44" s="165" t="s">
        <v>5</v>
      </c>
      <c r="AH44" s="166" t="s">
        <v>104</v>
      </c>
      <c r="AI44" s="165" t="s">
        <v>7</v>
      </c>
      <c r="AJ44" s="163">
        <v>45</v>
      </c>
      <c r="AM44" s="163">
        <v>70</v>
      </c>
      <c r="AO44" s="164" t="s">
        <v>105</v>
      </c>
      <c r="AP44" s="165" t="s">
        <v>5</v>
      </c>
      <c r="AQ44" s="166" t="s">
        <v>9</v>
      </c>
      <c r="AR44" s="165" t="s">
        <v>7</v>
      </c>
      <c r="AS44" s="7"/>
      <c r="AT44" s="7"/>
      <c r="AU44" s="7"/>
      <c r="AV44" s="7"/>
      <c r="AW44" s="96"/>
      <c r="AX44" s="7"/>
      <c r="BJ44" s="7"/>
      <c r="BK44" s="104"/>
      <c r="BL44" s="7"/>
      <c r="BM44" s="7"/>
      <c r="BN44" s="14"/>
      <c r="BO44" s="16"/>
      <c r="BQ44" s="164" t="s">
        <v>106</v>
      </c>
      <c r="BR44" s="165" t="s">
        <v>5</v>
      </c>
      <c r="BS44" s="166" t="s">
        <v>18</v>
      </c>
      <c r="BT44" s="165" t="s">
        <v>7</v>
      </c>
      <c r="BU44" s="163">
        <v>95</v>
      </c>
    </row>
    <row r="45" spans="2:73" ht="15.45" customHeight="1" thickTop="1" thickBot="1" x14ac:dyDescent="0.25">
      <c r="B45" s="163"/>
      <c r="D45" s="164"/>
      <c r="E45" s="165"/>
      <c r="F45" s="166"/>
      <c r="G45" s="165"/>
      <c r="H45" s="7"/>
      <c r="I45" s="7"/>
      <c r="J45" s="95"/>
      <c r="K45" s="7"/>
      <c r="L45" s="96"/>
      <c r="M45" s="7"/>
      <c r="O45" s="20"/>
      <c r="P45" s="20"/>
      <c r="Q45" s="18"/>
      <c r="R45" s="3"/>
      <c r="T45" s="18"/>
      <c r="U45" s="3"/>
      <c r="V45" s="20"/>
      <c r="W45" s="20"/>
      <c r="Y45" s="7"/>
      <c r="Z45" s="104"/>
      <c r="AA45" s="7"/>
      <c r="AB45" s="103"/>
      <c r="AC45" s="7"/>
      <c r="AD45" s="10"/>
      <c r="AF45" s="164"/>
      <c r="AG45" s="165"/>
      <c r="AH45" s="166"/>
      <c r="AI45" s="165"/>
      <c r="AJ45" s="163"/>
      <c r="AM45" s="163"/>
      <c r="AO45" s="164"/>
      <c r="AP45" s="165"/>
      <c r="AQ45" s="166"/>
      <c r="AR45" s="165"/>
      <c r="AS45" s="10"/>
      <c r="AT45" s="10"/>
      <c r="AU45" s="13"/>
      <c r="AV45" s="7"/>
      <c r="AW45" s="96"/>
      <c r="AX45" s="7"/>
      <c r="BJ45" s="7"/>
      <c r="BK45" s="104"/>
      <c r="BL45" s="7"/>
      <c r="BM45" s="12"/>
      <c r="BN45" s="7"/>
      <c r="BO45" s="10"/>
      <c r="BQ45" s="164"/>
      <c r="BR45" s="165"/>
      <c r="BS45" s="166"/>
      <c r="BT45" s="165"/>
      <c r="BU45" s="163"/>
    </row>
    <row r="46" spans="2:73" ht="15.45" customHeight="1" thickTop="1" thickBot="1" x14ac:dyDescent="0.25">
      <c r="B46" s="163">
        <v>21</v>
      </c>
      <c r="D46" s="164" t="s">
        <v>107</v>
      </c>
      <c r="E46" s="165" t="s">
        <v>5</v>
      </c>
      <c r="F46" s="166" t="s">
        <v>18</v>
      </c>
      <c r="G46" s="165" t="s">
        <v>7</v>
      </c>
      <c r="H46" s="7"/>
      <c r="I46" s="12"/>
      <c r="J46" s="14"/>
      <c r="K46" s="13"/>
      <c r="L46" s="96"/>
      <c r="M46" s="7"/>
      <c r="O46" s="20"/>
      <c r="P46" s="20"/>
      <c r="Q46" s="3"/>
      <c r="R46" s="3"/>
      <c r="T46" s="3"/>
      <c r="U46" s="3"/>
      <c r="V46" s="20"/>
      <c r="W46" s="20"/>
      <c r="Y46" s="7"/>
      <c r="Z46" s="104"/>
      <c r="AA46" s="12"/>
      <c r="AB46" s="14"/>
      <c r="AC46" s="13"/>
      <c r="AD46" s="93"/>
      <c r="AF46" s="164" t="s">
        <v>108</v>
      </c>
      <c r="AG46" s="165" t="s">
        <v>5</v>
      </c>
      <c r="AH46" s="166" t="s">
        <v>46</v>
      </c>
      <c r="AI46" s="165" t="s">
        <v>7</v>
      </c>
      <c r="AJ46" s="163">
        <v>46</v>
      </c>
      <c r="AM46" s="163">
        <v>71</v>
      </c>
      <c r="AO46" s="164" t="s">
        <v>109</v>
      </c>
      <c r="AP46" s="165" t="s">
        <v>5</v>
      </c>
      <c r="AQ46" s="166" t="s">
        <v>6</v>
      </c>
      <c r="AR46" s="165" t="s">
        <v>7</v>
      </c>
      <c r="AS46" s="93"/>
      <c r="AT46" s="7"/>
      <c r="AU46" s="102"/>
      <c r="AV46" s="7"/>
      <c r="AW46" s="96"/>
      <c r="AX46" s="7"/>
      <c r="BJ46" s="7"/>
      <c r="BK46" s="104"/>
      <c r="BL46" s="7"/>
      <c r="BM46" s="107"/>
      <c r="BN46" s="7"/>
      <c r="BO46" s="9"/>
      <c r="BQ46" s="164" t="s">
        <v>110</v>
      </c>
      <c r="BR46" s="165" t="s">
        <v>5</v>
      </c>
      <c r="BS46" s="166" t="s">
        <v>37</v>
      </c>
      <c r="BT46" s="165" t="s">
        <v>7</v>
      </c>
      <c r="BU46" s="163">
        <v>96</v>
      </c>
    </row>
    <row r="47" spans="2:73" ht="15.45" customHeight="1" thickTop="1" thickBot="1" x14ac:dyDescent="0.25">
      <c r="B47" s="163"/>
      <c r="D47" s="164"/>
      <c r="E47" s="165"/>
      <c r="F47" s="166"/>
      <c r="G47" s="165"/>
      <c r="H47" s="10"/>
      <c r="I47" s="14"/>
      <c r="J47" s="12"/>
      <c r="K47" s="13"/>
      <c r="L47" s="96"/>
      <c r="M47" s="7"/>
      <c r="O47" s="20"/>
      <c r="P47" s="20"/>
      <c r="Q47" s="18"/>
      <c r="R47" s="3"/>
      <c r="T47" s="18"/>
      <c r="U47" s="3"/>
      <c r="V47" s="20"/>
      <c r="W47" s="20"/>
      <c r="Y47" s="7"/>
      <c r="Z47" s="104"/>
      <c r="AA47" s="12"/>
      <c r="AB47" s="13"/>
      <c r="AC47" s="109"/>
      <c r="AD47" s="7"/>
      <c r="AF47" s="164"/>
      <c r="AG47" s="165"/>
      <c r="AH47" s="166"/>
      <c r="AI47" s="165"/>
      <c r="AJ47" s="163"/>
      <c r="AM47" s="163"/>
      <c r="AO47" s="164"/>
      <c r="AP47" s="165"/>
      <c r="AQ47" s="166"/>
      <c r="AR47" s="165"/>
      <c r="AS47" s="7"/>
      <c r="AT47" s="95"/>
      <c r="AU47" s="100"/>
      <c r="AV47" s="7"/>
      <c r="AW47" s="96"/>
      <c r="AX47" s="7"/>
      <c r="BJ47" s="7"/>
      <c r="BK47" s="104"/>
      <c r="BL47" s="7"/>
      <c r="BM47" s="108"/>
      <c r="BN47" s="97"/>
      <c r="BO47" s="10"/>
      <c r="BQ47" s="164"/>
      <c r="BR47" s="165"/>
      <c r="BS47" s="166"/>
      <c r="BT47" s="165"/>
      <c r="BU47" s="163"/>
    </row>
    <row r="48" spans="2:73" ht="15.45" customHeight="1" thickTop="1" thickBot="1" x14ac:dyDescent="0.25">
      <c r="B48" s="163">
        <v>22</v>
      </c>
      <c r="D48" s="164" t="s">
        <v>111</v>
      </c>
      <c r="E48" s="165" t="s">
        <v>5</v>
      </c>
      <c r="F48" s="166" t="s">
        <v>27</v>
      </c>
      <c r="G48" s="165" t="s">
        <v>7</v>
      </c>
      <c r="H48" s="93"/>
      <c r="I48" s="99"/>
      <c r="J48" s="12"/>
      <c r="K48" s="13"/>
      <c r="L48" s="96"/>
      <c r="M48" s="7"/>
      <c r="O48" s="20"/>
      <c r="P48" s="20"/>
      <c r="Q48" s="3"/>
      <c r="R48" s="3"/>
      <c r="T48" s="3"/>
      <c r="U48" s="3"/>
      <c r="V48" s="20"/>
      <c r="W48" s="20"/>
      <c r="Y48" s="7"/>
      <c r="Z48" s="104"/>
      <c r="AA48" s="12"/>
      <c r="AB48" s="13"/>
      <c r="AC48" s="12"/>
      <c r="AD48" s="16"/>
      <c r="AF48" s="164" t="s">
        <v>63</v>
      </c>
      <c r="AG48" s="165" t="s">
        <v>5</v>
      </c>
      <c r="AH48" s="166" t="s">
        <v>30</v>
      </c>
      <c r="AI48" s="165" t="s">
        <v>7</v>
      </c>
      <c r="AJ48" s="163">
        <v>47</v>
      </c>
      <c r="AM48" s="163">
        <v>72</v>
      </c>
      <c r="AO48" s="164" t="s">
        <v>112</v>
      </c>
      <c r="AP48" s="165" t="s">
        <v>5</v>
      </c>
      <c r="AQ48" s="166" t="s">
        <v>16</v>
      </c>
      <c r="AR48" s="165" t="s">
        <v>7</v>
      </c>
      <c r="AS48" s="11"/>
      <c r="AT48" s="7"/>
      <c r="AU48" s="12"/>
      <c r="AV48" s="13"/>
      <c r="AW48" s="96"/>
      <c r="AX48" s="7"/>
      <c r="BJ48" s="7"/>
      <c r="BK48" s="104"/>
      <c r="BL48" s="12"/>
      <c r="BM48" s="13"/>
      <c r="BN48" s="104"/>
      <c r="BO48" s="93"/>
      <c r="BQ48" s="164" t="s">
        <v>113</v>
      </c>
      <c r="BR48" s="165" t="s">
        <v>5</v>
      </c>
      <c r="BS48" s="166" t="s">
        <v>11</v>
      </c>
      <c r="BT48" s="165" t="s">
        <v>7</v>
      </c>
      <c r="BU48" s="163">
        <v>97</v>
      </c>
    </row>
    <row r="49" spans="2:73" ht="15.45" customHeight="1" thickTop="1" thickBot="1" x14ac:dyDescent="0.25">
      <c r="B49" s="163"/>
      <c r="D49" s="164"/>
      <c r="E49" s="165"/>
      <c r="F49" s="166"/>
      <c r="G49" s="165"/>
      <c r="H49" s="7"/>
      <c r="I49" s="7"/>
      <c r="J49" s="7"/>
      <c r="K49" s="94"/>
      <c r="L49" s="96"/>
      <c r="M49" s="7"/>
      <c r="O49" s="21"/>
      <c r="P49" s="21"/>
      <c r="Q49" s="18"/>
      <c r="R49" s="3"/>
      <c r="T49" s="18"/>
      <c r="U49" s="3"/>
      <c r="V49" s="21"/>
      <c r="W49" s="21"/>
      <c r="Y49" s="7"/>
      <c r="Z49" s="104"/>
      <c r="AA49" s="97"/>
      <c r="AB49" s="7"/>
      <c r="AC49" s="7"/>
      <c r="AD49" s="10"/>
      <c r="AF49" s="164"/>
      <c r="AG49" s="165"/>
      <c r="AH49" s="166"/>
      <c r="AI49" s="165"/>
      <c r="AJ49" s="163"/>
      <c r="AM49" s="163"/>
      <c r="AO49" s="164"/>
      <c r="AP49" s="165"/>
      <c r="AQ49" s="166"/>
      <c r="AR49" s="165"/>
      <c r="AS49" s="7"/>
      <c r="AT49" s="7"/>
      <c r="AU49" s="7"/>
      <c r="AV49" s="94"/>
      <c r="AW49" s="96"/>
      <c r="AX49" s="7"/>
      <c r="BJ49" s="7"/>
      <c r="BK49" s="104"/>
      <c r="BL49" s="97"/>
      <c r="BM49" s="7"/>
      <c r="BN49" s="7"/>
      <c r="BO49" s="7"/>
      <c r="BQ49" s="164"/>
      <c r="BR49" s="165"/>
      <c r="BS49" s="166"/>
      <c r="BT49" s="165"/>
      <c r="BU49" s="163"/>
    </row>
    <row r="50" spans="2:73" ht="15.45" customHeight="1" thickTop="1" thickBot="1" x14ac:dyDescent="0.25">
      <c r="B50" s="163">
        <v>23</v>
      </c>
      <c r="D50" s="164" t="s">
        <v>114</v>
      </c>
      <c r="E50" s="165" t="s">
        <v>5</v>
      </c>
      <c r="F50" s="166" t="s">
        <v>30</v>
      </c>
      <c r="G50" s="165" t="s">
        <v>7</v>
      </c>
      <c r="H50" s="93"/>
      <c r="I50" s="7"/>
      <c r="J50" s="7"/>
      <c r="K50" s="96"/>
      <c r="L50" s="7"/>
      <c r="M50" s="7"/>
      <c r="O50" s="21"/>
      <c r="P50" s="21"/>
      <c r="Q50" s="3"/>
      <c r="R50" s="3"/>
      <c r="T50" s="3"/>
      <c r="U50" s="3"/>
      <c r="V50" s="21"/>
      <c r="W50" s="21"/>
      <c r="Y50" s="7"/>
      <c r="Z50" s="7"/>
      <c r="AA50" s="104"/>
      <c r="AB50" s="7"/>
      <c r="AC50" s="7"/>
      <c r="AD50" s="93"/>
      <c r="AF50" s="164" t="s">
        <v>115</v>
      </c>
      <c r="AG50" s="165" t="s">
        <v>5</v>
      </c>
      <c r="AH50" s="166" t="s">
        <v>53</v>
      </c>
      <c r="AI50" s="165" t="s">
        <v>7</v>
      </c>
      <c r="AJ50" s="163">
        <v>48</v>
      </c>
      <c r="AM50" s="163">
        <v>73</v>
      </c>
      <c r="AO50" s="164" t="s">
        <v>116</v>
      </c>
      <c r="AP50" s="165" t="s">
        <v>5</v>
      </c>
      <c r="AQ50" s="166" t="s">
        <v>53</v>
      </c>
      <c r="AR50" s="165" t="s">
        <v>7</v>
      </c>
      <c r="AS50" s="7"/>
      <c r="AT50" s="7"/>
      <c r="AU50" s="7"/>
      <c r="AV50" s="96"/>
      <c r="AW50" s="7"/>
      <c r="AX50" s="7"/>
      <c r="BJ50" s="7"/>
      <c r="BK50" s="7"/>
      <c r="BL50" s="104"/>
      <c r="BM50" s="7"/>
      <c r="BN50" s="7"/>
      <c r="BO50" s="93"/>
      <c r="BQ50" s="164" t="s">
        <v>117</v>
      </c>
      <c r="BR50" s="165" t="s">
        <v>5</v>
      </c>
      <c r="BS50" s="166" t="s">
        <v>32</v>
      </c>
      <c r="BT50" s="165" t="s">
        <v>7</v>
      </c>
      <c r="BU50" s="163">
        <v>98</v>
      </c>
    </row>
    <row r="51" spans="2:73" ht="15.45" customHeight="1" thickTop="1" thickBot="1" x14ac:dyDescent="0.25">
      <c r="B51" s="163"/>
      <c r="D51" s="164"/>
      <c r="E51" s="165"/>
      <c r="F51" s="166"/>
      <c r="G51" s="165"/>
      <c r="H51" s="7"/>
      <c r="I51" s="95"/>
      <c r="J51" s="7"/>
      <c r="K51" s="96"/>
      <c r="L51" s="7"/>
      <c r="M51" s="7"/>
      <c r="Q51" s="18"/>
      <c r="R51" s="3"/>
      <c r="T51" s="18"/>
      <c r="U51" s="3"/>
      <c r="Y51" s="7"/>
      <c r="Z51" s="7"/>
      <c r="AA51" s="104"/>
      <c r="AB51" s="7"/>
      <c r="AC51" s="103"/>
      <c r="AD51" s="7"/>
      <c r="AF51" s="164"/>
      <c r="AG51" s="165"/>
      <c r="AH51" s="166"/>
      <c r="AI51" s="165"/>
      <c r="AJ51" s="163"/>
      <c r="AM51" s="163"/>
      <c r="AO51" s="164"/>
      <c r="AP51" s="165"/>
      <c r="AQ51" s="166"/>
      <c r="AR51" s="165"/>
      <c r="AS51" s="10"/>
      <c r="AT51" s="13"/>
      <c r="AU51" s="7"/>
      <c r="AV51" s="96"/>
      <c r="AW51" s="7"/>
      <c r="AX51" s="7"/>
      <c r="BJ51" s="7"/>
      <c r="BK51" s="7"/>
      <c r="BL51" s="104"/>
      <c r="BM51" s="7"/>
      <c r="BN51" s="103"/>
      <c r="BO51" s="7"/>
      <c r="BQ51" s="164"/>
      <c r="BR51" s="165"/>
      <c r="BS51" s="166"/>
      <c r="BT51" s="165"/>
      <c r="BU51" s="163"/>
    </row>
    <row r="52" spans="2:73" ht="15.45" customHeight="1" thickTop="1" thickBot="1" x14ac:dyDescent="0.25">
      <c r="B52" s="163">
        <v>24</v>
      </c>
      <c r="D52" s="164" t="s">
        <v>83</v>
      </c>
      <c r="E52" s="165" t="s">
        <v>5</v>
      </c>
      <c r="F52" s="166" t="s">
        <v>66</v>
      </c>
      <c r="G52" s="165" t="s">
        <v>7</v>
      </c>
      <c r="H52" s="11"/>
      <c r="I52" s="14"/>
      <c r="J52" s="13"/>
      <c r="K52" s="96"/>
      <c r="L52" s="7"/>
      <c r="M52" s="7"/>
      <c r="Q52" s="3"/>
      <c r="R52" s="3"/>
      <c r="T52" s="3"/>
      <c r="U52" s="3"/>
      <c r="Y52" s="7"/>
      <c r="Z52" s="7"/>
      <c r="AA52" s="104"/>
      <c r="AB52" s="12"/>
      <c r="AC52" s="14"/>
      <c r="AD52" s="16"/>
      <c r="AF52" s="164" t="s">
        <v>118</v>
      </c>
      <c r="AG52" s="165" t="s">
        <v>5</v>
      </c>
      <c r="AH52" s="166" t="s">
        <v>25</v>
      </c>
      <c r="AI52" s="165" t="s">
        <v>7</v>
      </c>
      <c r="AJ52" s="163">
        <v>49</v>
      </c>
      <c r="AM52" s="163">
        <v>74</v>
      </c>
      <c r="AO52" s="164" t="s">
        <v>119</v>
      </c>
      <c r="AP52" s="165" t="s">
        <v>5</v>
      </c>
      <c r="AQ52" s="166" t="s">
        <v>72</v>
      </c>
      <c r="AR52" s="165" t="s">
        <v>7</v>
      </c>
      <c r="AS52" s="93"/>
      <c r="AT52" s="102"/>
      <c r="AU52" s="7"/>
      <c r="AV52" s="96"/>
      <c r="AW52" s="7"/>
      <c r="AX52" s="7"/>
      <c r="BJ52" s="7"/>
      <c r="BK52" s="7"/>
      <c r="BL52" s="104"/>
      <c r="BM52" s="12"/>
      <c r="BN52" s="14"/>
      <c r="BO52" s="16"/>
      <c r="BQ52" s="164" t="s">
        <v>120</v>
      </c>
      <c r="BR52" s="165" t="s">
        <v>5</v>
      </c>
      <c r="BS52" s="166" t="s">
        <v>16</v>
      </c>
      <c r="BT52" s="165" t="s">
        <v>7</v>
      </c>
      <c r="BU52" s="163">
        <v>99</v>
      </c>
    </row>
    <row r="53" spans="2:73" ht="15.45" customHeight="1" thickTop="1" thickBot="1" x14ac:dyDescent="0.25">
      <c r="B53" s="163"/>
      <c r="D53" s="164"/>
      <c r="E53" s="165"/>
      <c r="F53" s="166"/>
      <c r="G53" s="165"/>
      <c r="H53" s="7"/>
      <c r="I53" s="7"/>
      <c r="J53" s="94"/>
      <c r="K53" s="96"/>
      <c r="L53" s="7"/>
      <c r="M53" s="7"/>
      <c r="Y53" s="7"/>
      <c r="Z53" s="7"/>
      <c r="AA53" s="104"/>
      <c r="AB53" s="97"/>
      <c r="AC53" s="7"/>
      <c r="AD53" s="10"/>
      <c r="AF53" s="164"/>
      <c r="AG53" s="165"/>
      <c r="AH53" s="166"/>
      <c r="AI53" s="165"/>
      <c r="AJ53" s="163"/>
      <c r="AM53" s="163"/>
      <c r="AO53" s="164"/>
      <c r="AP53" s="165"/>
      <c r="AQ53" s="166"/>
      <c r="AR53" s="165"/>
      <c r="AS53" s="7"/>
      <c r="AT53" s="7"/>
      <c r="AU53" s="94"/>
      <c r="AV53" s="96"/>
      <c r="AW53" s="7"/>
      <c r="AX53" s="7"/>
      <c r="BJ53" s="7"/>
      <c r="BK53" s="7"/>
      <c r="BL53" s="104"/>
      <c r="BM53" s="97"/>
      <c r="BN53" s="7"/>
      <c r="BO53" s="10"/>
      <c r="BQ53" s="164"/>
      <c r="BR53" s="165"/>
      <c r="BS53" s="166"/>
      <c r="BT53" s="165"/>
      <c r="BU53" s="163"/>
    </row>
    <row r="54" spans="2:73" ht="15.45" customHeight="1" thickTop="1" thickBot="1" x14ac:dyDescent="0.25">
      <c r="B54" s="163">
        <v>25</v>
      </c>
      <c r="D54" s="164" t="s">
        <v>121</v>
      </c>
      <c r="E54" s="165" t="s">
        <v>5</v>
      </c>
      <c r="F54" s="166" t="s">
        <v>79</v>
      </c>
      <c r="G54" s="165" t="s">
        <v>7</v>
      </c>
      <c r="H54" s="93"/>
      <c r="I54" s="93"/>
      <c r="J54" s="96"/>
      <c r="K54" s="7"/>
      <c r="L54" s="7"/>
      <c r="M54" s="7"/>
      <c r="O54" s="22"/>
      <c r="P54" s="23"/>
      <c r="Q54" s="23"/>
      <c r="R54" s="23"/>
      <c r="S54" s="23"/>
      <c r="T54" s="23"/>
      <c r="U54" s="23"/>
      <c r="V54" s="23"/>
      <c r="W54" s="22"/>
      <c r="Y54" s="7"/>
      <c r="Z54" s="7"/>
      <c r="AA54" s="7"/>
      <c r="AB54" s="104"/>
      <c r="AC54" s="93"/>
      <c r="AD54" s="93"/>
      <c r="AF54" s="164" t="s">
        <v>333</v>
      </c>
      <c r="AG54" s="165" t="s">
        <v>5</v>
      </c>
      <c r="AH54" s="166" t="s">
        <v>74</v>
      </c>
      <c r="AI54" s="165" t="s">
        <v>7</v>
      </c>
      <c r="AJ54" s="163">
        <v>50</v>
      </c>
      <c r="AM54" s="163">
        <v>75</v>
      </c>
      <c r="AO54" s="164" t="s">
        <v>122</v>
      </c>
      <c r="AP54" s="165" t="s">
        <v>5</v>
      </c>
      <c r="AQ54" s="166" t="s">
        <v>11</v>
      </c>
      <c r="AR54" s="165" t="s">
        <v>7</v>
      </c>
      <c r="AS54" s="93"/>
      <c r="AT54" s="93"/>
      <c r="AU54" s="96"/>
      <c r="AV54" s="7"/>
      <c r="AW54" s="7"/>
      <c r="AX54" s="7"/>
      <c r="BJ54" s="7"/>
      <c r="BK54" s="7"/>
      <c r="BL54" s="7"/>
      <c r="BM54" s="104"/>
      <c r="BN54" s="93"/>
      <c r="BO54" s="93"/>
      <c r="BQ54" s="164" t="s">
        <v>123</v>
      </c>
      <c r="BR54" s="165" t="s">
        <v>5</v>
      </c>
      <c r="BS54" s="166" t="s">
        <v>6</v>
      </c>
      <c r="BT54" s="165" t="s">
        <v>7</v>
      </c>
      <c r="BU54" s="163">
        <v>100</v>
      </c>
    </row>
    <row r="55" spans="2:73" ht="15.45" customHeight="1" thickTop="1" x14ac:dyDescent="0.2">
      <c r="B55" s="163"/>
      <c r="D55" s="164"/>
      <c r="E55" s="165"/>
      <c r="F55" s="166"/>
      <c r="G55" s="165"/>
      <c r="H55" s="7"/>
      <c r="I55" s="7"/>
      <c r="J55" s="7"/>
      <c r="K55" s="7"/>
      <c r="L55" s="7"/>
      <c r="M55" s="7"/>
      <c r="O55" s="22"/>
      <c r="P55" s="23"/>
      <c r="Q55" s="23"/>
      <c r="R55" s="23"/>
      <c r="S55" s="23"/>
      <c r="T55" s="23"/>
      <c r="U55" s="23"/>
      <c r="V55" s="23"/>
      <c r="W55" s="22"/>
      <c r="Y55" s="7"/>
      <c r="Z55" s="7"/>
      <c r="AA55" s="7"/>
      <c r="AB55" s="7"/>
      <c r="AC55" s="7"/>
      <c r="AD55" s="7"/>
      <c r="AF55" s="164"/>
      <c r="AG55" s="165"/>
      <c r="AH55" s="166"/>
      <c r="AI55" s="165"/>
      <c r="AJ55" s="163"/>
      <c r="AM55" s="163"/>
      <c r="AO55" s="164"/>
      <c r="AP55" s="165"/>
      <c r="AQ55" s="166"/>
      <c r="AR55" s="165"/>
      <c r="AS55" s="7"/>
      <c r="AT55" s="7"/>
      <c r="AU55" s="7"/>
      <c r="AV55" s="7"/>
      <c r="AW55" s="7"/>
      <c r="AX55" s="7"/>
      <c r="BJ55" s="7"/>
      <c r="BK55" s="7"/>
      <c r="BL55" s="7"/>
      <c r="BM55" s="7"/>
      <c r="BN55" s="7"/>
      <c r="BO55" s="7"/>
      <c r="BQ55" s="164"/>
      <c r="BR55" s="165"/>
      <c r="BS55" s="166"/>
      <c r="BT55" s="165"/>
      <c r="BU55" s="163"/>
    </row>
    <row r="56" spans="2:73" ht="15.45" customHeight="1" x14ac:dyDescent="0.2"/>
    <row r="57" spans="2:73" ht="14.4" customHeight="1" x14ac:dyDescent="0.2">
      <c r="B57" s="26"/>
      <c r="C57" s="17"/>
      <c r="D57" s="185" t="s">
        <v>319</v>
      </c>
      <c r="E57" s="185"/>
      <c r="F57" s="185"/>
      <c r="G57" s="185"/>
      <c r="H57" s="215"/>
      <c r="I57" s="28" t="s">
        <v>311</v>
      </c>
      <c r="J57" s="216" t="str">
        <f>IF(D58="","",D58)</f>
        <v>三谷</v>
      </c>
      <c r="K57" s="205"/>
      <c r="L57" s="205"/>
      <c r="M57" s="217"/>
      <c r="N57" s="29" t="s">
        <v>316</v>
      </c>
      <c r="O57" s="205" t="str">
        <f>IF(D59="","",D59)</f>
        <v>阿部</v>
      </c>
      <c r="P57" s="205"/>
      <c r="Q57" s="205"/>
      <c r="R57" s="217"/>
      <c r="S57" s="28" t="s">
        <v>315</v>
      </c>
      <c r="T57" s="205" t="str">
        <f>IF(D60="","",D60)</f>
        <v>岩﨑</v>
      </c>
      <c r="U57" s="205"/>
      <c r="V57" s="205"/>
      <c r="W57" s="217"/>
      <c r="X57" s="29" t="s">
        <v>313</v>
      </c>
      <c r="Y57" s="205" t="str">
        <f>IF(D61="","",D61)</f>
        <v>近藤</v>
      </c>
      <c r="Z57" s="205"/>
      <c r="AA57" s="205"/>
      <c r="AB57" s="217"/>
      <c r="AC57" s="184" t="s">
        <v>320</v>
      </c>
      <c r="AD57" s="186"/>
      <c r="AE57" s="17"/>
      <c r="AF57" s="24" t="s">
        <v>321</v>
      </c>
      <c r="AG57" s="2"/>
      <c r="AH57" s="184" t="s">
        <v>322</v>
      </c>
      <c r="AI57" s="185"/>
      <c r="AJ57" s="185"/>
      <c r="AK57" s="186"/>
      <c r="AM57" s="187" t="s">
        <v>323</v>
      </c>
      <c r="AN57" s="188"/>
      <c r="AO57" s="188"/>
      <c r="AP57" s="188"/>
      <c r="AQ57" s="188"/>
      <c r="AR57" s="188"/>
      <c r="AS57" s="188"/>
      <c r="AT57" s="188"/>
      <c r="AU57" s="188"/>
      <c r="AV57" s="189"/>
      <c r="AX57" s="190" t="s">
        <v>324</v>
      </c>
      <c r="AY57" s="191"/>
      <c r="AZ57" s="192"/>
      <c r="BA57" s="199" t="s">
        <v>372</v>
      </c>
      <c r="BB57" s="199"/>
      <c r="BC57" s="199"/>
      <c r="BD57" s="199"/>
      <c r="BE57" s="199"/>
      <c r="BF57" s="199"/>
      <c r="BG57" s="199"/>
      <c r="BH57" s="201" t="s">
        <v>369</v>
      </c>
      <c r="BI57" s="201"/>
      <c r="BJ57" s="201"/>
      <c r="BK57" s="201"/>
      <c r="BL57" s="202"/>
    </row>
    <row r="58" spans="2:73" ht="14.4" customHeight="1" x14ac:dyDescent="0.2">
      <c r="B58" s="30" t="s">
        <v>311</v>
      </c>
      <c r="C58" s="17"/>
      <c r="D58" s="205" t="str">
        <f>IF(N29="","",N29)</f>
        <v>三谷</v>
      </c>
      <c r="E58" s="205"/>
      <c r="F58" s="206" t="str">
        <f>IF(N32="","",N32)</f>
        <v>（香川西）</v>
      </c>
      <c r="G58" s="206"/>
      <c r="H58" s="207"/>
      <c r="I58" s="208"/>
      <c r="J58" s="209"/>
      <c r="K58" s="210"/>
      <c r="L58" s="210"/>
      <c r="M58" s="211"/>
      <c r="N58" s="212">
        <v>3</v>
      </c>
      <c r="O58" s="213"/>
      <c r="P58" s="32" t="s">
        <v>325</v>
      </c>
      <c r="Q58" s="213">
        <v>2</v>
      </c>
      <c r="R58" s="214"/>
      <c r="S58" s="212">
        <v>3</v>
      </c>
      <c r="T58" s="213"/>
      <c r="U58" s="32" t="s">
        <v>325</v>
      </c>
      <c r="V58" s="213">
        <v>0</v>
      </c>
      <c r="W58" s="214"/>
      <c r="X58" s="212">
        <v>3</v>
      </c>
      <c r="Y58" s="213"/>
      <c r="Z58" s="32" t="s">
        <v>325</v>
      </c>
      <c r="AA58" s="213">
        <v>1</v>
      </c>
      <c r="AB58" s="214"/>
      <c r="AC58" s="241">
        <v>6</v>
      </c>
      <c r="AD58" s="242"/>
      <c r="AE58" s="33"/>
      <c r="AF58" s="34">
        <v>1</v>
      </c>
      <c r="AG58" s="2"/>
      <c r="AH58" s="220" t="s">
        <v>326</v>
      </c>
      <c r="AI58" s="221"/>
      <c r="AJ58" s="221"/>
      <c r="AK58" s="222"/>
      <c r="AM58" s="231" t="s">
        <v>330</v>
      </c>
      <c r="AN58" s="232"/>
      <c r="AO58" s="232"/>
      <c r="AP58" s="232"/>
      <c r="AQ58" s="232"/>
      <c r="AR58" s="232"/>
      <c r="AS58" s="232"/>
      <c r="AT58" s="232"/>
      <c r="AU58" s="232"/>
      <c r="AV58" s="233"/>
      <c r="AX58" s="193"/>
      <c r="AY58" s="194"/>
      <c r="AZ58" s="195"/>
      <c r="BA58" s="200"/>
      <c r="BB58" s="200"/>
      <c r="BC58" s="200"/>
      <c r="BD58" s="200"/>
      <c r="BE58" s="200"/>
      <c r="BF58" s="200"/>
      <c r="BG58" s="200"/>
      <c r="BH58" s="203"/>
      <c r="BI58" s="203"/>
      <c r="BJ58" s="203"/>
      <c r="BK58" s="203"/>
      <c r="BL58" s="204"/>
    </row>
    <row r="59" spans="2:73" ht="14.4" customHeight="1" x14ac:dyDescent="0.2">
      <c r="B59" s="36" t="s">
        <v>316</v>
      </c>
      <c r="C59" s="27"/>
      <c r="D59" s="205" t="str">
        <f>IF(BE29="","",BE29)</f>
        <v>阿部</v>
      </c>
      <c r="E59" s="205"/>
      <c r="F59" s="234" t="str">
        <f>IF(BE32="","",BE32)</f>
        <v>（香川西）</v>
      </c>
      <c r="G59" s="234"/>
      <c r="H59" s="235"/>
      <c r="I59" s="236">
        <v>2</v>
      </c>
      <c r="J59" s="237"/>
      <c r="K59" s="31" t="s">
        <v>325</v>
      </c>
      <c r="L59" s="213">
        <v>3</v>
      </c>
      <c r="M59" s="214"/>
      <c r="N59" s="238"/>
      <c r="O59" s="239"/>
      <c r="P59" s="239"/>
      <c r="Q59" s="239"/>
      <c r="R59" s="240"/>
      <c r="S59" s="212">
        <v>1</v>
      </c>
      <c r="T59" s="213"/>
      <c r="U59" s="31" t="s">
        <v>325</v>
      </c>
      <c r="V59" s="213">
        <v>3</v>
      </c>
      <c r="W59" s="214"/>
      <c r="X59" s="212">
        <v>3</v>
      </c>
      <c r="Y59" s="213"/>
      <c r="Z59" s="31" t="s">
        <v>325</v>
      </c>
      <c r="AA59" s="213">
        <v>1</v>
      </c>
      <c r="AB59" s="214"/>
      <c r="AC59" s="218">
        <v>4</v>
      </c>
      <c r="AD59" s="219"/>
      <c r="AE59" s="37"/>
      <c r="AF59" s="34">
        <v>4</v>
      </c>
      <c r="AG59" s="2"/>
      <c r="AH59" s="220" t="s">
        <v>327</v>
      </c>
      <c r="AI59" s="221"/>
      <c r="AJ59" s="221"/>
      <c r="AK59" s="222"/>
      <c r="AM59" s="223" t="s">
        <v>328</v>
      </c>
      <c r="AN59" s="224"/>
      <c r="AO59" s="224"/>
      <c r="AP59" s="224"/>
      <c r="AQ59" s="224"/>
      <c r="AR59" s="224"/>
      <c r="AS59" s="224"/>
      <c r="AT59" s="224"/>
      <c r="AU59" s="224"/>
      <c r="AV59" s="225"/>
      <c r="AX59" s="193"/>
      <c r="AY59" s="194"/>
      <c r="AZ59" s="195"/>
      <c r="BA59" s="200" t="s">
        <v>373</v>
      </c>
      <c r="BB59" s="200"/>
      <c r="BC59" s="200"/>
      <c r="BD59" s="200"/>
      <c r="BE59" s="200"/>
      <c r="BF59" s="200"/>
      <c r="BG59" s="200"/>
      <c r="BH59" s="203" t="s">
        <v>370</v>
      </c>
      <c r="BI59" s="203"/>
      <c r="BJ59" s="203"/>
      <c r="BK59" s="203"/>
      <c r="BL59" s="204"/>
    </row>
    <row r="60" spans="2:73" ht="14.4" customHeight="1" x14ac:dyDescent="0.2">
      <c r="B60" s="35" t="s">
        <v>315</v>
      </c>
      <c r="D60" s="205" t="str">
        <f>IF(AY29="","",AY29)</f>
        <v>岩﨑</v>
      </c>
      <c r="E60" s="205"/>
      <c r="F60" s="206" t="str">
        <f>IF(AY32="","",AY32)</f>
        <v>（高松商）</v>
      </c>
      <c r="G60" s="206"/>
      <c r="H60" s="207"/>
      <c r="I60" s="229">
        <v>0</v>
      </c>
      <c r="J60" s="230"/>
      <c r="K60" s="31" t="s">
        <v>325</v>
      </c>
      <c r="L60" s="213">
        <v>3</v>
      </c>
      <c r="M60" s="214"/>
      <c r="N60" s="212">
        <v>3</v>
      </c>
      <c r="O60" s="213"/>
      <c r="P60" s="31" t="s">
        <v>325</v>
      </c>
      <c r="Q60" s="213">
        <v>1</v>
      </c>
      <c r="R60" s="214"/>
      <c r="S60" s="238"/>
      <c r="T60" s="239"/>
      <c r="U60" s="239"/>
      <c r="V60" s="239"/>
      <c r="W60" s="240"/>
      <c r="X60" s="212">
        <v>1</v>
      </c>
      <c r="Y60" s="213"/>
      <c r="Z60" s="38" t="s">
        <v>325</v>
      </c>
      <c r="AA60" s="243">
        <v>3</v>
      </c>
      <c r="AB60" s="244"/>
      <c r="AC60" s="245">
        <v>4</v>
      </c>
      <c r="AD60" s="246"/>
      <c r="AE60" s="39"/>
      <c r="AF60" s="34">
        <v>3</v>
      </c>
      <c r="AG60" s="2"/>
      <c r="AH60" s="247" t="s">
        <v>329</v>
      </c>
      <c r="AI60" s="248"/>
      <c r="AJ60" s="248"/>
      <c r="AK60" s="249"/>
      <c r="AO60" s="40"/>
      <c r="AP60" s="2"/>
      <c r="AQ60" s="2"/>
      <c r="AR60" s="2"/>
      <c r="AX60" s="196"/>
      <c r="AY60" s="197"/>
      <c r="AZ60" s="198"/>
      <c r="BA60" s="226"/>
      <c r="BB60" s="226"/>
      <c r="BC60" s="226"/>
      <c r="BD60" s="226"/>
      <c r="BE60" s="226"/>
      <c r="BF60" s="226"/>
      <c r="BG60" s="226"/>
      <c r="BH60" s="227"/>
      <c r="BI60" s="227"/>
      <c r="BJ60" s="227"/>
      <c r="BK60" s="227"/>
      <c r="BL60" s="228"/>
    </row>
    <row r="61" spans="2:73" ht="14.4" customHeight="1" x14ac:dyDescent="0.2">
      <c r="B61" s="36" t="s">
        <v>313</v>
      </c>
      <c r="C61" s="27"/>
      <c r="D61" s="205" t="str">
        <f>IF(T29="","",T29)</f>
        <v>近藤</v>
      </c>
      <c r="E61" s="205"/>
      <c r="F61" s="206" t="str">
        <f>IF(T32="","",T32)</f>
        <v>（尽　誠）</v>
      </c>
      <c r="G61" s="206"/>
      <c r="H61" s="207"/>
      <c r="I61" s="212">
        <v>1</v>
      </c>
      <c r="J61" s="213"/>
      <c r="K61" s="31" t="s">
        <v>325</v>
      </c>
      <c r="L61" s="213">
        <v>3</v>
      </c>
      <c r="M61" s="214"/>
      <c r="N61" s="212">
        <v>1</v>
      </c>
      <c r="O61" s="213"/>
      <c r="P61" s="31" t="s">
        <v>325</v>
      </c>
      <c r="Q61" s="213">
        <v>3</v>
      </c>
      <c r="R61" s="214"/>
      <c r="S61" s="212">
        <v>3</v>
      </c>
      <c r="T61" s="213"/>
      <c r="U61" s="31" t="s">
        <v>325</v>
      </c>
      <c r="V61" s="213">
        <v>1</v>
      </c>
      <c r="W61" s="214"/>
      <c r="X61" s="238"/>
      <c r="Y61" s="239"/>
      <c r="Z61" s="239"/>
      <c r="AA61" s="239"/>
      <c r="AB61" s="240"/>
      <c r="AC61" s="241">
        <v>4</v>
      </c>
      <c r="AD61" s="242"/>
      <c r="AE61" s="37"/>
      <c r="AF61" s="41">
        <v>2</v>
      </c>
      <c r="AG61" s="2"/>
      <c r="AH61" s="221"/>
      <c r="AI61" s="221"/>
      <c r="AJ61" s="221"/>
      <c r="AK61" s="221"/>
      <c r="AO61" s="40"/>
      <c r="AP61" s="2"/>
      <c r="AQ61" s="2"/>
      <c r="AR61" s="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3"/>
      <c r="BI61" s="43"/>
      <c r="BJ61" s="43"/>
      <c r="BK61" s="43"/>
      <c r="BL61" s="43"/>
    </row>
  </sheetData>
  <mergeCells count="582">
    <mergeCell ref="BE29:BI31"/>
    <mergeCell ref="AY32:BC33"/>
    <mergeCell ref="BE32:BI33"/>
    <mergeCell ref="AY37:BC39"/>
    <mergeCell ref="BE37:BI39"/>
    <mergeCell ref="AY40:BC41"/>
    <mergeCell ref="S58:T58"/>
    <mergeCell ref="V58:W58"/>
    <mergeCell ref="X58:Y58"/>
    <mergeCell ref="AA58:AB58"/>
    <mergeCell ref="AC58:AD58"/>
    <mergeCell ref="AH58:AK58"/>
    <mergeCell ref="AJ36:AJ37"/>
    <mergeCell ref="AM36:AM37"/>
    <mergeCell ref="AO36:AO37"/>
    <mergeCell ref="AP36:AP37"/>
    <mergeCell ref="AF28:AF29"/>
    <mergeCell ref="AG28:AG29"/>
    <mergeCell ref="D61:E61"/>
    <mergeCell ref="F61:H61"/>
    <mergeCell ref="I61:J61"/>
    <mergeCell ref="L61:M61"/>
    <mergeCell ref="N61:O61"/>
    <mergeCell ref="Q61:R61"/>
    <mergeCell ref="Q60:R60"/>
    <mergeCell ref="S60:W60"/>
    <mergeCell ref="X60:Y60"/>
    <mergeCell ref="S61:T61"/>
    <mergeCell ref="V61:W61"/>
    <mergeCell ref="X61:AB61"/>
    <mergeCell ref="D58:E58"/>
    <mergeCell ref="F58:H58"/>
    <mergeCell ref="I58:M58"/>
    <mergeCell ref="N58:O58"/>
    <mergeCell ref="Q58:R58"/>
    <mergeCell ref="AM59:AV59"/>
    <mergeCell ref="BA59:BG60"/>
    <mergeCell ref="BH59:BL60"/>
    <mergeCell ref="D60:E60"/>
    <mergeCell ref="F60:H60"/>
    <mergeCell ref="I60:J60"/>
    <mergeCell ref="L60:M60"/>
    <mergeCell ref="N60:O60"/>
    <mergeCell ref="AM58:AV58"/>
    <mergeCell ref="D59:E59"/>
    <mergeCell ref="F59:H59"/>
    <mergeCell ref="I59:J59"/>
    <mergeCell ref="AH59:AK59"/>
    <mergeCell ref="V59:W59"/>
    <mergeCell ref="X59:Y59"/>
    <mergeCell ref="AA59:AB59"/>
    <mergeCell ref="BR54:BR55"/>
    <mergeCell ref="BS54:BS55"/>
    <mergeCell ref="BT54:BT55"/>
    <mergeCell ref="AC61:AD61"/>
    <mergeCell ref="AH61:AK61"/>
    <mergeCell ref="AA60:AB60"/>
    <mergeCell ref="AC60:AD60"/>
    <mergeCell ref="AH60:AK60"/>
    <mergeCell ref="AC59:AD59"/>
    <mergeCell ref="BH57:BL58"/>
    <mergeCell ref="AH57:AK57"/>
    <mergeCell ref="BU54:BU55"/>
    <mergeCell ref="D57:H57"/>
    <mergeCell ref="J57:M57"/>
    <mergeCell ref="O57:R57"/>
    <mergeCell ref="T57:W57"/>
    <mergeCell ref="Y57:AB57"/>
    <mergeCell ref="AC57:AD57"/>
    <mergeCell ref="AM54:AM55"/>
    <mergeCell ref="AO54:AO55"/>
    <mergeCell ref="AP54:AP55"/>
    <mergeCell ref="AQ54:AQ55"/>
    <mergeCell ref="AR54:AR55"/>
    <mergeCell ref="BQ54:BQ55"/>
    <mergeCell ref="AF54:AF55"/>
    <mergeCell ref="AG54:AG55"/>
    <mergeCell ref="AH54:AH55"/>
    <mergeCell ref="AI54:AI55"/>
    <mergeCell ref="AJ54:AJ55"/>
    <mergeCell ref="AM57:AV57"/>
    <mergeCell ref="AX57:AZ60"/>
    <mergeCell ref="BA57:BG58"/>
    <mergeCell ref="L59:M59"/>
    <mergeCell ref="N59:R59"/>
    <mergeCell ref="S59:T59"/>
    <mergeCell ref="B54:B55"/>
    <mergeCell ref="D54:D55"/>
    <mergeCell ref="E54:E55"/>
    <mergeCell ref="F54:F55"/>
    <mergeCell ref="G54:G55"/>
    <mergeCell ref="AJ52:AJ53"/>
    <mergeCell ref="AM52:AM53"/>
    <mergeCell ref="AO52:AO53"/>
    <mergeCell ref="AP52:AP53"/>
    <mergeCell ref="B52:B53"/>
    <mergeCell ref="D52:D53"/>
    <mergeCell ref="E52:E53"/>
    <mergeCell ref="F52:F53"/>
    <mergeCell ref="G52:G53"/>
    <mergeCell ref="AF52:AF53"/>
    <mergeCell ref="BQ50:BQ51"/>
    <mergeCell ref="BR50:BR51"/>
    <mergeCell ref="BS50:BS51"/>
    <mergeCell ref="BT50:BT51"/>
    <mergeCell ref="BU50:BU51"/>
    <mergeCell ref="AG52:AG53"/>
    <mergeCell ref="AH52:AH53"/>
    <mergeCell ref="AI52:AI53"/>
    <mergeCell ref="AJ50:AJ51"/>
    <mergeCell ref="AM50:AM51"/>
    <mergeCell ref="AO50:AO51"/>
    <mergeCell ref="AP50:AP51"/>
    <mergeCell ref="AQ50:AQ51"/>
    <mergeCell ref="AR50:AR51"/>
    <mergeCell ref="BQ52:BQ53"/>
    <mergeCell ref="BR52:BR53"/>
    <mergeCell ref="BS52:BS53"/>
    <mergeCell ref="BT52:BT53"/>
    <mergeCell ref="BU52:BU53"/>
    <mergeCell ref="AQ52:AQ53"/>
    <mergeCell ref="AR52:AR53"/>
    <mergeCell ref="B50:B51"/>
    <mergeCell ref="D50:D51"/>
    <mergeCell ref="E50:E51"/>
    <mergeCell ref="F50:F51"/>
    <mergeCell ref="G50:G51"/>
    <mergeCell ref="AF50:AF51"/>
    <mergeCell ref="BS48:BS49"/>
    <mergeCell ref="BT48:BT49"/>
    <mergeCell ref="BU48:BU49"/>
    <mergeCell ref="AG50:AG51"/>
    <mergeCell ref="AH50:AH51"/>
    <mergeCell ref="AI50:AI51"/>
    <mergeCell ref="AO48:AO49"/>
    <mergeCell ref="AP48:AP49"/>
    <mergeCell ref="AQ48:AQ49"/>
    <mergeCell ref="AR48:AR49"/>
    <mergeCell ref="BQ48:BQ49"/>
    <mergeCell ref="BR48:BR49"/>
    <mergeCell ref="AF48:AF49"/>
    <mergeCell ref="AG48:AG49"/>
    <mergeCell ref="AH48:AH49"/>
    <mergeCell ref="AI48:AI49"/>
    <mergeCell ref="AJ48:AJ49"/>
    <mergeCell ref="AM48:AM49"/>
    <mergeCell ref="BS46:BS47"/>
    <mergeCell ref="BT46:BT47"/>
    <mergeCell ref="BU46:BU47"/>
    <mergeCell ref="B48:B49"/>
    <mergeCell ref="D48:D49"/>
    <mergeCell ref="E48:E49"/>
    <mergeCell ref="F48:F49"/>
    <mergeCell ref="G48: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46:B47"/>
    <mergeCell ref="D46:D47"/>
    <mergeCell ref="E46:E47"/>
    <mergeCell ref="F46:F47"/>
    <mergeCell ref="G46:G47"/>
    <mergeCell ref="AO44:AO45"/>
    <mergeCell ref="AP44:AP45"/>
    <mergeCell ref="AQ44:AQ45"/>
    <mergeCell ref="AR44:AR45"/>
    <mergeCell ref="AF44:AF45"/>
    <mergeCell ref="AG44:AG45"/>
    <mergeCell ref="AH44:AH45"/>
    <mergeCell ref="AI44:AI45"/>
    <mergeCell ref="AJ44:AJ45"/>
    <mergeCell ref="AM44:AM45"/>
    <mergeCell ref="BU42:BU43"/>
    <mergeCell ref="B44:B45"/>
    <mergeCell ref="D44:D45"/>
    <mergeCell ref="E44:E45"/>
    <mergeCell ref="F44:F45"/>
    <mergeCell ref="G44:G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S44:BS45"/>
    <mergeCell ref="BT44:BT45"/>
    <mergeCell ref="BU44:BU45"/>
    <mergeCell ref="BQ44:BQ45"/>
    <mergeCell ref="BR44:BR45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AF40:AF41"/>
    <mergeCell ref="AG40:AG41"/>
    <mergeCell ref="AH40:AH41"/>
    <mergeCell ref="AI40:AI41"/>
    <mergeCell ref="AJ40:AJ41"/>
    <mergeCell ref="AM40:AM41"/>
    <mergeCell ref="N40:R41"/>
    <mergeCell ref="T40:X41"/>
    <mergeCell ref="BU38:BU39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Q38:AQ39"/>
    <mergeCell ref="AR38:AR39"/>
    <mergeCell ref="BS40:BS41"/>
    <mergeCell ref="BT40:BT41"/>
    <mergeCell ref="BU40:BU41"/>
    <mergeCell ref="AQ40:AQ41"/>
    <mergeCell ref="AR40:AR41"/>
    <mergeCell ref="BQ40:BQ41"/>
    <mergeCell ref="BR40:BR41"/>
    <mergeCell ref="BE40:BI41"/>
    <mergeCell ref="N37:R39"/>
    <mergeCell ref="BT36:BT37"/>
    <mergeCell ref="AH36:AH37"/>
    <mergeCell ref="AI36:AI37"/>
    <mergeCell ref="BQ38:BQ39"/>
    <mergeCell ref="BR38:BR39"/>
    <mergeCell ref="BS38:BS39"/>
    <mergeCell ref="BT38:BT39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T37:X39"/>
    <mergeCell ref="BU34:BU35"/>
    <mergeCell ref="B36:B37"/>
    <mergeCell ref="D36:D37"/>
    <mergeCell ref="E36:E37"/>
    <mergeCell ref="F36:F37"/>
    <mergeCell ref="G36:G37"/>
    <mergeCell ref="AF36:AF37"/>
    <mergeCell ref="AG36:AG37"/>
    <mergeCell ref="AQ34:AQ35"/>
    <mergeCell ref="AR34:AR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BU36:BU37"/>
    <mergeCell ref="AQ36:AQ37"/>
    <mergeCell ref="AR36:AR37"/>
    <mergeCell ref="BQ36:BQ37"/>
    <mergeCell ref="BR36:BR37"/>
    <mergeCell ref="BS36:BS37"/>
    <mergeCell ref="BU32:BU33"/>
    <mergeCell ref="B34:B35"/>
    <mergeCell ref="D34:D35"/>
    <mergeCell ref="E34:E35"/>
    <mergeCell ref="F34:F35"/>
    <mergeCell ref="G34:G35"/>
    <mergeCell ref="AF34:AF35"/>
    <mergeCell ref="AG34:AG35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AR32:AR33"/>
    <mergeCell ref="AF32:AF33"/>
    <mergeCell ref="AG32:AG33"/>
    <mergeCell ref="AH32:AH33"/>
    <mergeCell ref="AI32:AI33"/>
    <mergeCell ref="BS34:BS35"/>
    <mergeCell ref="BT34:BT35"/>
    <mergeCell ref="B32:B33"/>
    <mergeCell ref="D32:D33"/>
    <mergeCell ref="E32:E33"/>
    <mergeCell ref="F32:F33"/>
    <mergeCell ref="G32:G33"/>
    <mergeCell ref="AO30:AO31"/>
    <mergeCell ref="AP30:AP31"/>
    <mergeCell ref="AQ30:AQ31"/>
    <mergeCell ref="AR30:AR31"/>
    <mergeCell ref="AF30:AF31"/>
    <mergeCell ref="AG30:AG31"/>
    <mergeCell ref="AH30:AH31"/>
    <mergeCell ref="AI30:AI31"/>
    <mergeCell ref="AJ30:AJ31"/>
    <mergeCell ref="AM30:AM31"/>
    <mergeCell ref="B30:B31"/>
    <mergeCell ref="D30:D31"/>
    <mergeCell ref="E30:E31"/>
    <mergeCell ref="F30:F31"/>
    <mergeCell ref="N29:R31"/>
    <mergeCell ref="T29:X31"/>
    <mergeCell ref="N32:R33"/>
    <mergeCell ref="T32:X33"/>
    <mergeCell ref="G30:G31"/>
    <mergeCell ref="BQ30:BQ31"/>
    <mergeCell ref="BR30:BR31"/>
    <mergeCell ref="BS30:BS31"/>
    <mergeCell ref="BT30:BT31"/>
    <mergeCell ref="BU30:BU31"/>
    <mergeCell ref="BQ28:BQ29"/>
    <mergeCell ref="BR28:BR29"/>
    <mergeCell ref="BS28:BS29"/>
    <mergeCell ref="BT28:BT29"/>
    <mergeCell ref="BU28:BU29"/>
    <mergeCell ref="B28:B29"/>
    <mergeCell ref="D28:D29"/>
    <mergeCell ref="E28:E29"/>
    <mergeCell ref="F28:F29"/>
    <mergeCell ref="G28:G29"/>
    <mergeCell ref="AQ26:AQ27"/>
    <mergeCell ref="AR26:AR27"/>
    <mergeCell ref="BQ26:BQ27"/>
    <mergeCell ref="BR26:BR27"/>
    <mergeCell ref="AH26:AH27"/>
    <mergeCell ref="AI26:AI27"/>
    <mergeCell ref="AJ26:AJ27"/>
    <mergeCell ref="AM26:AM27"/>
    <mergeCell ref="AO26:AO27"/>
    <mergeCell ref="AP26:AP27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AY29:BC31"/>
    <mergeCell ref="BU24:BU25"/>
    <mergeCell ref="B26:B27"/>
    <mergeCell ref="D26:D27"/>
    <mergeCell ref="E26:E27"/>
    <mergeCell ref="F26:F27"/>
    <mergeCell ref="G26:G27"/>
    <mergeCell ref="AF26:AF27"/>
    <mergeCell ref="AG26:AG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S26:BS27"/>
    <mergeCell ref="BT26:BT27"/>
    <mergeCell ref="BU26:BU27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S22:BS23"/>
    <mergeCell ref="BT22:BT23"/>
    <mergeCell ref="BU22:BU23"/>
    <mergeCell ref="AQ22:AQ23"/>
    <mergeCell ref="AR22:AR23"/>
    <mergeCell ref="BQ22:BQ23"/>
    <mergeCell ref="BR22:BR23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AM18:AM19"/>
    <mergeCell ref="AO18:AO19"/>
    <mergeCell ref="AP18:AP19"/>
    <mergeCell ref="BQ20:BQ21"/>
    <mergeCell ref="BR20:BR21"/>
    <mergeCell ref="BT16:BT17"/>
    <mergeCell ref="BU16:BU17"/>
    <mergeCell ref="B18:B19"/>
    <mergeCell ref="D18:D19"/>
    <mergeCell ref="E18:E19"/>
    <mergeCell ref="F18:F19"/>
    <mergeCell ref="G18:G19"/>
    <mergeCell ref="R18:T22"/>
    <mergeCell ref="AF18:AF19"/>
    <mergeCell ref="AG18:AG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BU14:BU15"/>
    <mergeCell ref="AI14:AI15"/>
    <mergeCell ref="AJ14:AJ15"/>
    <mergeCell ref="AM14:AM15"/>
    <mergeCell ref="AO14:AO15"/>
    <mergeCell ref="AP14:AP15"/>
    <mergeCell ref="AQ14:AQ15"/>
    <mergeCell ref="BT12:BT13"/>
    <mergeCell ref="BU12:BU13"/>
    <mergeCell ref="AQ12:AQ13"/>
    <mergeCell ref="AR12:AR13"/>
    <mergeCell ref="BQ12:BQ13"/>
    <mergeCell ref="BR12:BR13"/>
    <mergeCell ref="BS12:BS13"/>
    <mergeCell ref="AR14:AR15"/>
    <mergeCell ref="BQ14:BQ15"/>
    <mergeCell ref="BR14:BR15"/>
    <mergeCell ref="BS14:BS15"/>
    <mergeCell ref="BT14:BT15"/>
    <mergeCell ref="AP12:AP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E12:E13"/>
    <mergeCell ref="F12:F13"/>
    <mergeCell ref="G12:G13"/>
    <mergeCell ref="AF12:AF13"/>
    <mergeCell ref="R9:T17"/>
    <mergeCell ref="B10:B11"/>
    <mergeCell ref="D10:D11"/>
    <mergeCell ref="E10:E11"/>
    <mergeCell ref="F10:F11"/>
    <mergeCell ref="G10:G11"/>
    <mergeCell ref="AF10:AF11"/>
    <mergeCell ref="AG10:AG11"/>
    <mergeCell ref="AH10:AH11"/>
    <mergeCell ref="AH8:AH9"/>
    <mergeCell ref="B14:B15"/>
    <mergeCell ref="D14:D15"/>
    <mergeCell ref="AR10:AR11"/>
    <mergeCell ref="BQ10:BQ11"/>
    <mergeCell ref="BR10:BR11"/>
    <mergeCell ref="BS10:BS11"/>
    <mergeCell ref="BT10:BT11"/>
    <mergeCell ref="BU10:BU11"/>
    <mergeCell ref="AI10:AI11"/>
    <mergeCell ref="AJ10:AJ11"/>
    <mergeCell ref="AM10:AM11"/>
    <mergeCell ref="AO10:AO11"/>
    <mergeCell ref="AP10:AP11"/>
    <mergeCell ref="AQ10:AQ11"/>
    <mergeCell ref="E14:E15"/>
    <mergeCell ref="F14:F15"/>
    <mergeCell ref="G14:G15"/>
    <mergeCell ref="AF14:AF15"/>
    <mergeCell ref="AG14:AG15"/>
    <mergeCell ref="AH14:AH15"/>
    <mergeCell ref="E16:E17"/>
    <mergeCell ref="F16:F17"/>
    <mergeCell ref="G16:G17"/>
    <mergeCell ref="AF16:AF17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D570-6E08-41CA-9EEB-38676B765ACA}">
  <sheetPr>
    <pageSetUpPr fitToPage="1"/>
  </sheetPr>
  <dimension ref="A1:Z52"/>
  <sheetViews>
    <sheetView tabSelected="1" zoomScale="90" zoomScaleNormal="90" workbookViewId="0">
      <selection activeCell="AF119" sqref="AF119"/>
    </sheetView>
  </sheetViews>
  <sheetFormatPr defaultColWidth="8.77734375" defaultRowHeight="15.75" customHeight="1" x14ac:dyDescent="0.2"/>
  <cols>
    <col min="1" max="1" width="3.44140625" style="47" bestFit="1" customWidth="1"/>
    <col min="2" max="2" width="10.44140625" style="47" customWidth="1"/>
    <col min="3" max="6" width="2.44140625" style="47" customWidth="1"/>
    <col min="7" max="7" width="2.44140625" style="89" customWidth="1"/>
    <col min="8" max="11" width="2.44140625" style="47" customWidth="1"/>
    <col min="12" max="12" width="2.44140625" style="89" customWidth="1"/>
    <col min="13" max="16" width="2.44140625" style="47" customWidth="1"/>
    <col min="17" max="17" width="2.44140625" style="89" customWidth="1"/>
    <col min="18" max="21" width="2.44140625" style="47" customWidth="1"/>
    <col min="22" max="22" width="2.44140625" style="89" customWidth="1"/>
    <col min="23" max="24" width="4.44140625" style="47" bestFit="1" customWidth="1"/>
    <col min="25" max="25" width="8.88671875" style="47" bestFit="1" customWidth="1"/>
    <col min="26" max="26" width="6.77734375" style="47" bestFit="1" customWidth="1"/>
    <col min="27" max="256" width="8.77734375" style="47"/>
    <col min="257" max="257" width="3.44140625" style="47" bestFit="1" customWidth="1"/>
    <col min="258" max="258" width="10.44140625" style="47" customWidth="1"/>
    <col min="259" max="278" width="2.44140625" style="47" customWidth="1"/>
    <col min="279" max="280" width="4.44140625" style="47" bestFit="1" customWidth="1"/>
    <col min="281" max="281" width="8.88671875" style="47" bestFit="1" customWidth="1"/>
    <col min="282" max="282" width="6.77734375" style="47" bestFit="1" customWidth="1"/>
    <col min="283" max="512" width="8.77734375" style="47"/>
    <col min="513" max="513" width="3.44140625" style="47" bestFit="1" customWidth="1"/>
    <col min="514" max="514" width="10.44140625" style="47" customWidth="1"/>
    <col min="515" max="534" width="2.44140625" style="47" customWidth="1"/>
    <col min="535" max="536" width="4.44140625" style="47" bestFit="1" customWidth="1"/>
    <col min="537" max="537" width="8.88671875" style="47" bestFit="1" customWidth="1"/>
    <col min="538" max="538" width="6.77734375" style="47" bestFit="1" customWidth="1"/>
    <col min="539" max="768" width="8.77734375" style="47"/>
    <col min="769" max="769" width="3.44140625" style="47" bestFit="1" customWidth="1"/>
    <col min="770" max="770" width="10.44140625" style="47" customWidth="1"/>
    <col min="771" max="790" width="2.44140625" style="47" customWidth="1"/>
    <col min="791" max="792" width="4.44140625" style="47" bestFit="1" customWidth="1"/>
    <col min="793" max="793" width="8.88671875" style="47" bestFit="1" customWidth="1"/>
    <col min="794" max="794" width="6.77734375" style="47" bestFit="1" customWidth="1"/>
    <col min="795" max="1024" width="8.77734375" style="47"/>
    <col min="1025" max="1025" width="3.44140625" style="47" bestFit="1" customWidth="1"/>
    <col min="1026" max="1026" width="10.44140625" style="47" customWidth="1"/>
    <col min="1027" max="1046" width="2.44140625" style="47" customWidth="1"/>
    <col min="1047" max="1048" width="4.44140625" style="47" bestFit="1" customWidth="1"/>
    <col min="1049" max="1049" width="8.88671875" style="47" bestFit="1" customWidth="1"/>
    <col min="1050" max="1050" width="6.77734375" style="47" bestFit="1" customWidth="1"/>
    <col min="1051" max="1280" width="8.77734375" style="47"/>
    <col min="1281" max="1281" width="3.44140625" style="47" bestFit="1" customWidth="1"/>
    <col min="1282" max="1282" width="10.44140625" style="47" customWidth="1"/>
    <col min="1283" max="1302" width="2.44140625" style="47" customWidth="1"/>
    <col min="1303" max="1304" width="4.44140625" style="47" bestFit="1" customWidth="1"/>
    <col min="1305" max="1305" width="8.88671875" style="47" bestFit="1" customWidth="1"/>
    <col min="1306" max="1306" width="6.77734375" style="47" bestFit="1" customWidth="1"/>
    <col min="1307" max="1536" width="8.77734375" style="47"/>
    <col min="1537" max="1537" width="3.44140625" style="47" bestFit="1" customWidth="1"/>
    <col min="1538" max="1538" width="10.44140625" style="47" customWidth="1"/>
    <col min="1539" max="1558" width="2.44140625" style="47" customWidth="1"/>
    <col min="1559" max="1560" width="4.44140625" style="47" bestFit="1" customWidth="1"/>
    <col min="1561" max="1561" width="8.88671875" style="47" bestFit="1" customWidth="1"/>
    <col min="1562" max="1562" width="6.77734375" style="47" bestFit="1" customWidth="1"/>
    <col min="1563" max="1792" width="8.77734375" style="47"/>
    <col min="1793" max="1793" width="3.44140625" style="47" bestFit="1" customWidth="1"/>
    <col min="1794" max="1794" width="10.44140625" style="47" customWidth="1"/>
    <col min="1795" max="1814" width="2.44140625" style="47" customWidth="1"/>
    <col min="1815" max="1816" width="4.44140625" style="47" bestFit="1" customWidth="1"/>
    <col min="1817" max="1817" width="8.88671875" style="47" bestFit="1" customWidth="1"/>
    <col min="1818" max="1818" width="6.77734375" style="47" bestFit="1" customWidth="1"/>
    <col min="1819" max="2048" width="8.77734375" style="47"/>
    <col min="2049" max="2049" width="3.44140625" style="47" bestFit="1" customWidth="1"/>
    <col min="2050" max="2050" width="10.44140625" style="47" customWidth="1"/>
    <col min="2051" max="2070" width="2.44140625" style="47" customWidth="1"/>
    <col min="2071" max="2072" width="4.44140625" style="47" bestFit="1" customWidth="1"/>
    <col min="2073" max="2073" width="8.88671875" style="47" bestFit="1" customWidth="1"/>
    <col min="2074" max="2074" width="6.77734375" style="47" bestFit="1" customWidth="1"/>
    <col min="2075" max="2304" width="8.77734375" style="47"/>
    <col min="2305" max="2305" width="3.44140625" style="47" bestFit="1" customWidth="1"/>
    <col min="2306" max="2306" width="10.44140625" style="47" customWidth="1"/>
    <col min="2307" max="2326" width="2.44140625" style="47" customWidth="1"/>
    <col min="2327" max="2328" width="4.44140625" style="47" bestFit="1" customWidth="1"/>
    <col min="2329" max="2329" width="8.88671875" style="47" bestFit="1" customWidth="1"/>
    <col min="2330" max="2330" width="6.77734375" style="47" bestFit="1" customWidth="1"/>
    <col min="2331" max="2560" width="8.77734375" style="47"/>
    <col min="2561" max="2561" width="3.44140625" style="47" bestFit="1" customWidth="1"/>
    <col min="2562" max="2562" width="10.44140625" style="47" customWidth="1"/>
    <col min="2563" max="2582" width="2.44140625" style="47" customWidth="1"/>
    <col min="2583" max="2584" width="4.44140625" style="47" bestFit="1" customWidth="1"/>
    <col min="2585" max="2585" width="8.88671875" style="47" bestFit="1" customWidth="1"/>
    <col min="2586" max="2586" width="6.77734375" style="47" bestFit="1" customWidth="1"/>
    <col min="2587" max="2816" width="8.77734375" style="47"/>
    <col min="2817" max="2817" width="3.44140625" style="47" bestFit="1" customWidth="1"/>
    <col min="2818" max="2818" width="10.44140625" style="47" customWidth="1"/>
    <col min="2819" max="2838" width="2.44140625" style="47" customWidth="1"/>
    <col min="2839" max="2840" width="4.44140625" style="47" bestFit="1" customWidth="1"/>
    <col min="2841" max="2841" width="8.88671875" style="47" bestFit="1" customWidth="1"/>
    <col min="2842" max="2842" width="6.77734375" style="47" bestFit="1" customWidth="1"/>
    <col min="2843" max="3072" width="8.77734375" style="47"/>
    <col min="3073" max="3073" width="3.44140625" style="47" bestFit="1" customWidth="1"/>
    <col min="3074" max="3074" width="10.44140625" style="47" customWidth="1"/>
    <col min="3075" max="3094" width="2.44140625" style="47" customWidth="1"/>
    <col min="3095" max="3096" width="4.44140625" style="47" bestFit="1" customWidth="1"/>
    <col min="3097" max="3097" width="8.88671875" style="47" bestFit="1" customWidth="1"/>
    <col min="3098" max="3098" width="6.77734375" style="47" bestFit="1" customWidth="1"/>
    <col min="3099" max="3328" width="8.77734375" style="47"/>
    <col min="3329" max="3329" width="3.44140625" style="47" bestFit="1" customWidth="1"/>
    <col min="3330" max="3330" width="10.44140625" style="47" customWidth="1"/>
    <col min="3331" max="3350" width="2.44140625" style="47" customWidth="1"/>
    <col min="3351" max="3352" width="4.44140625" style="47" bestFit="1" customWidth="1"/>
    <col min="3353" max="3353" width="8.88671875" style="47" bestFit="1" customWidth="1"/>
    <col min="3354" max="3354" width="6.77734375" style="47" bestFit="1" customWidth="1"/>
    <col min="3355" max="3584" width="8.77734375" style="47"/>
    <col min="3585" max="3585" width="3.44140625" style="47" bestFit="1" customWidth="1"/>
    <col min="3586" max="3586" width="10.44140625" style="47" customWidth="1"/>
    <col min="3587" max="3606" width="2.44140625" style="47" customWidth="1"/>
    <col min="3607" max="3608" width="4.44140625" style="47" bestFit="1" customWidth="1"/>
    <col min="3609" max="3609" width="8.88671875" style="47" bestFit="1" customWidth="1"/>
    <col min="3610" max="3610" width="6.77734375" style="47" bestFit="1" customWidth="1"/>
    <col min="3611" max="3840" width="8.77734375" style="47"/>
    <col min="3841" max="3841" width="3.44140625" style="47" bestFit="1" customWidth="1"/>
    <col min="3842" max="3842" width="10.44140625" style="47" customWidth="1"/>
    <col min="3843" max="3862" width="2.44140625" style="47" customWidth="1"/>
    <col min="3863" max="3864" width="4.44140625" style="47" bestFit="1" customWidth="1"/>
    <col min="3865" max="3865" width="8.88671875" style="47" bestFit="1" customWidth="1"/>
    <col min="3866" max="3866" width="6.77734375" style="47" bestFit="1" customWidth="1"/>
    <col min="3867" max="4096" width="8.77734375" style="47"/>
    <col min="4097" max="4097" width="3.44140625" style="47" bestFit="1" customWidth="1"/>
    <col min="4098" max="4098" width="10.44140625" style="47" customWidth="1"/>
    <col min="4099" max="4118" width="2.44140625" style="47" customWidth="1"/>
    <col min="4119" max="4120" width="4.44140625" style="47" bestFit="1" customWidth="1"/>
    <col min="4121" max="4121" width="8.88671875" style="47" bestFit="1" customWidth="1"/>
    <col min="4122" max="4122" width="6.77734375" style="47" bestFit="1" customWidth="1"/>
    <col min="4123" max="4352" width="8.77734375" style="47"/>
    <col min="4353" max="4353" width="3.44140625" style="47" bestFit="1" customWidth="1"/>
    <col min="4354" max="4354" width="10.44140625" style="47" customWidth="1"/>
    <col min="4355" max="4374" width="2.44140625" style="47" customWidth="1"/>
    <col min="4375" max="4376" width="4.44140625" style="47" bestFit="1" customWidth="1"/>
    <col min="4377" max="4377" width="8.88671875" style="47" bestFit="1" customWidth="1"/>
    <col min="4378" max="4378" width="6.77734375" style="47" bestFit="1" customWidth="1"/>
    <col min="4379" max="4608" width="8.77734375" style="47"/>
    <col min="4609" max="4609" width="3.44140625" style="47" bestFit="1" customWidth="1"/>
    <col min="4610" max="4610" width="10.44140625" style="47" customWidth="1"/>
    <col min="4611" max="4630" width="2.44140625" style="47" customWidth="1"/>
    <col min="4631" max="4632" width="4.44140625" style="47" bestFit="1" customWidth="1"/>
    <col min="4633" max="4633" width="8.88671875" style="47" bestFit="1" customWidth="1"/>
    <col min="4634" max="4634" width="6.77734375" style="47" bestFit="1" customWidth="1"/>
    <col min="4635" max="4864" width="8.77734375" style="47"/>
    <col min="4865" max="4865" width="3.44140625" style="47" bestFit="1" customWidth="1"/>
    <col min="4866" max="4866" width="10.44140625" style="47" customWidth="1"/>
    <col min="4867" max="4886" width="2.44140625" style="47" customWidth="1"/>
    <col min="4887" max="4888" width="4.44140625" style="47" bestFit="1" customWidth="1"/>
    <col min="4889" max="4889" width="8.88671875" style="47" bestFit="1" customWidth="1"/>
    <col min="4890" max="4890" width="6.77734375" style="47" bestFit="1" customWidth="1"/>
    <col min="4891" max="5120" width="8.77734375" style="47"/>
    <col min="5121" max="5121" width="3.44140625" style="47" bestFit="1" customWidth="1"/>
    <col min="5122" max="5122" width="10.44140625" style="47" customWidth="1"/>
    <col min="5123" max="5142" width="2.44140625" style="47" customWidth="1"/>
    <col min="5143" max="5144" width="4.44140625" style="47" bestFit="1" customWidth="1"/>
    <col min="5145" max="5145" width="8.88671875" style="47" bestFit="1" customWidth="1"/>
    <col min="5146" max="5146" width="6.77734375" style="47" bestFit="1" customWidth="1"/>
    <col min="5147" max="5376" width="8.77734375" style="47"/>
    <col min="5377" max="5377" width="3.44140625" style="47" bestFit="1" customWidth="1"/>
    <col min="5378" max="5378" width="10.44140625" style="47" customWidth="1"/>
    <col min="5379" max="5398" width="2.44140625" style="47" customWidth="1"/>
    <col min="5399" max="5400" width="4.44140625" style="47" bestFit="1" customWidth="1"/>
    <col min="5401" max="5401" width="8.88671875" style="47" bestFit="1" customWidth="1"/>
    <col min="5402" max="5402" width="6.77734375" style="47" bestFit="1" customWidth="1"/>
    <col min="5403" max="5632" width="8.77734375" style="47"/>
    <col min="5633" max="5633" width="3.44140625" style="47" bestFit="1" customWidth="1"/>
    <col min="5634" max="5634" width="10.44140625" style="47" customWidth="1"/>
    <col min="5635" max="5654" width="2.44140625" style="47" customWidth="1"/>
    <col min="5655" max="5656" width="4.44140625" style="47" bestFit="1" customWidth="1"/>
    <col min="5657" max="5657" width="8.88671875" style="47" bestFit="1" customWidth="1"/>
    <col min="5658" max="5658" width="6.77734375" style="47" bestFit="1" customWidth="1"/>
    <col min="5659" max="5888" width="8.77734375" style="47"/>
    <col min="5889" max="5889" width="3.44140625" style="47" bestFit="1" customWidth="1"/>
    <col min="5890" max="5890" width="10.44140625" style="47" customWidth="1"/>
    <col min="5891" max="5910" width="2.44140625" style="47" customWidth="1"/>
    <col min="5911" max="5912" width="4.44140625" style="47" bestFit="1" customWidth="1"/>
    <col min="5913" max="5913" width="8.88671875" style="47" bestFit="1" customWidth="1"/>
    <col min="5914" max="5914" width="6.77734375" style="47" bestFit="1" customWidth="1"/>
    <col min="5915" max="6144" width="8.77734375" style="47"/>
    <col min="6145" max="6145" width="3.44140625" style="47" bestFit="1" customWidth="1"/>
    <col min="6146" max="6146" width="10.44140625" style="47" customWidth="1"/>
    <col min="6147" max="6166" width="2.44140625" style="47" customWidth="1"/>
    <col min="6167" max="6168" width="4.44140625" style="47" bestFit="1" customWidth="1"/>
    <col min="6169" max="6169" width="8.88671875" style="47" bestFit="1" customWidth="1"/>
    <col min="6170" max="6170" width="6.77734375" style="47" bestFit="1" customWidth="1"/>
    <col min="6171" max="6400" width="8.77734375" style="47"/>
    <col min="6401" max="6401" width="3.44140625" style="47" bestFit="1" customWidth="1"/>
    <col min="6402" max="6402" width="10.44140625" style="47" customWidth="1"/>
    <col min="6403" max="6422" width="2.44140625" style="47" customWidth="1"/>
    <col min="6423" max="6424" width="4.44140625" style="47" bestFit="1" customWidth="1"/>
    <col min="6425" max="6425" width="8.88671875" style="47" bestFit="1" customWidth="1"/>
    <col min="6426" max="6426" width="6.77734375" style="47" bestFit="1" customWidth="1"/>
    <col min="6427" max="6656" width="8.77734375" style="47"/>
    <col min="6657" max="6657" width="3.44140625" style="47" bestFit="1" customWidth="1"/>
    <col min="6658" max="6658" width="10.44140625" style="47" customWidth="1"/>
    <col min="6659" max="6678" width="2.44140625" style="47" customWidth="1"/>
    <col min="6679" max="6680" width="4.44140625" style="47" bestFit="1" customWidth="1"/>
    <col min="6681" max="6681" width="8.88671875" style="47" bestFit="1" customWidth="1"/>
    <col min="6682" max="6682" width="6.77734375" style="47" bestFit="1" customWidth="1"/>
    <col min="6683" max="6912" width="8.77734375" style="47"/>
    <col min="6913" max="6913" width="3.44140625" style="47" bestFit="1" customWidth="1"/>
    <col min="6914" max="6914" width="10.44140625" style="47" customWidth="1"/>
    <col min="6915" max="6934" width="2.44140625" style="47" customWidth="1"/>
    <col min="6935" max="6936" width="4.44140625" style="47" bestFit="1" customWidth="1"/>
    <col min="6937" max="6937" width="8.88671875" style="47" bestFit="1" customWidth="1"/>
    <col min="6938" max="6938" width="6.77734375" style="47" bestFit="1" customWidth="1"/>
    <col min="6939" max="7168" width="8.77734375" style="47"/>
    <col min="7169" max="7169" width="3.44140625" style="47" bestFit="1" customWidth="1"/>
    <col min="7170" max="7170" width="10.44140625" style="47" customWidth="1"/>
    <col min="7171" max="7190" width="2.44140625" style="47" customWidth="1"/>
    <col min="7191" max="7192" width="4.44140625" style="47" bestFit="1" customWidth="1"/>
    <col min="7193" max="7193" width="8.88671875" style="47" bestFit="1" customWidth="1"/>
    <col min="7194" max="7194" width="6.77734375" style="47" bestFit="1" customWidth="1"/>
    <col min="7195" max="7424" width="8.77734375" style="47"/>
    <col min="7425" max="7425" width="3.44140625" style="47" bestFit="1" customWidth="1"/>
    <col min="7426" max="7426" width="10.44140625" style="47" customWidth="1"/>
    <col min="7427" max="7446" width="2.44140625" style="47" customWidth="1"/>
    <col min="7447" max="7448" width="4.44140625" style="47" bestFit="1" customWidth="1"/>
    <col min="7449" max="7449" width="8.88671875" style="47" bestFit="1" customWidth="1"/>
    <col min="7450" max="7450" width="6.77734375" style="47" bestFit="1" customWidth="1"/>
    <col min="7451" max="7680" width="8.77734375" style="47"/>
    <col min="7681" max="7681" width="3.44140625" style="47" bestFit="1" customWidth="1"/>
    <col min="7682" max="7682" width="10.44140625" style="47" customWidth="1"/>
    <col min="7683" max="7702" width="2.44140625" style="47" customWidth="1"/>
    <col min="7703" max="7704" width="4.44140625" style="47" bestFit="1" customWidth="1"/>
    <col min="7705" max="7705" width="8.88671875" style="47" bestFit="1" customWidth="1"/>
    <col min="7706" max="7706" width="6.77734375" style="47" bestFit="1" customWidth="1"/>
    <col min="7707" max="7936" width="8.77734375" style="47"/>
    <col min="7937" max="7937" width="3.44140625" style="47" bestFit="1" customWidth="1"/>
    <col min="7938" max="7938" width="10.44140625" style="47" customWidth="1"/>
    <col min="7939" max="7958" width="2.44140625" style="47" customWidth="1"/>
    <col min="7959" max="7960" width="4.44140625" style="47" bestFit="1" customWidth="1"/>
    <col min="7961" max="7961" width="8.88671875" style="47" bestFit="1" customWidth="1"/>
    <col min="7962" max="7962" width="6.77734375" style="47" bestFit="1" customWidth="1"/>
    <col min="7963" max="8192" width="8.77734375" style="47"/>
    <col min="8193" max="8193" width="3.44140625" style="47" bestFit="1" customWidth="1"/>
    <col min="8194" max="8194" width="10.44140625" style="47" customWidth="1"/>
    <col min="8195" max="8214" width="2.44140625" style="47" customWidth="1"/>
    <col min="8215" max="8216" width="4.44140625" style="47" bestFit="1" customWidth="1"/>
    <col min="8217" max="8217" width="8.88671875" style="47" bestFit="1" customWidth="1"/>
    <col min="8218" max="8218" width="6.77734375" style="47" bestFit="1" customWidth="1"/>
    <col min="8219" max="8448" width="8.77734375" style="47"/>
    <col min="8449" max="8449" width="3.44140625" style="47" bestFit="1" customWidth="1"/>
    <col min="8450" max="8450" width="10.44140625" style="47" customWidth="1"/>
    <col min="8451" max="8470" width="2.44140625" style="47" customWidth="1"/>
    <col min="8471" max="8472" width="4.44140625" style="47" bestFit="1" customWidth="1"/>
    <col min="8473" max="8473" width="8.88671875" style="47" bestFit="1" customWidth="1"/>
    <col min="8474" max="8474" width="6.77734375" style="47" bestFit="1" customWidth="1"/>
    <col min="8475" max="8704" width="8.77734375" style="47"/>
    <col min="8705" max="8705" width="3.44140625" style="47" bestFit="1" customWidth="1"/>
    <col min="8706" max="8706" width="10.44140625" style="47" customWidth="1"/>
    <col min="8707" max="8726" width="2.44140625" style="47" customWidth="1"/>
    <col min="8727" max="8728" width="4.44140625" style="47" bestFit="1" customWidth="1"/>
    <col min="8729" max="8729" width="8.88671875" style="47" bestFit="1" customWidth="1"/>
    <col min="8730" max="8730" width="6.77734375" style="47" bestFit="1" customWidth="1"/>
    <col min="8731" max="8960" width="8.77734375" style="47"/>
    <col min="8961" max="8961" width="3.44140625" style="47" bestFit="1" customWidth="1"/>
    <col min="8962" max="8962" width="10.44140625" style="47" customWidth="1"/>
    <col min="8963" max="8982" width="2.44140625" style="47" customWidth="1"/>
    <col min="8983" max="8984" width="4.44140625" style="47" bestFit="1" customWidth="1"/>
    <col min="8985" max="8985" width="8.88671875" style="47" bestFit="1" customWidth="1"/>
    <col min="8986" max="8986" width="6.77734375" style="47" bestFit="1" customWidth="1"/>
    <col min="8987" max="9216" width="8.77734375" style="47"/>
    <col min="9217" max="9217" width="3.44140625" style="47" bestFit="1" customWidth="1"/>
    <col min="9218" max="9218" width="10.44140625" style="47" customWidth="1"/>
    <col min="9219" max="9238" width="2.44140625" style="47" customWidth="1"/>
    <col min="9239" max="9240" width="4.44140625" style="47" bestFit="1" customWidth="1"/>
    <col min="9241" max="9241" width="8.88671875" style="47" bestFit="1" customWidth="1"/>
    <col min="9242" max="9242" width="6.77734375" style="47" bestFit="1" customWidth="1"/>
    <col min="9243" max="9472" width="8.77734375" style="47"/>
    <col min="9473" max="9473" width="3.44140625" style="47" bestFit="1" customWidth="1"/>
    <col min="9474" max="9474" width="10.44140625" style="47" customWidth="1"/>
    <col min="9475" max="9494" width="2.44140625" style="47" customWidth="1"/>
    <col min="9495" max="9496" width="4.44140625" style="47" bestFit="1" customWidth="1"/>
    <col min="9497" max="9497" width="8.88671875" style="47" bestFit="1" customWidth="1"/>
    <col min="9498" max="9498" width="6.77734375" style="47" bestFit="1" customWidth="1"/>
    <col min="9499" max="9728" width="8.77734375" style="47"/>
    <col min="9729" max="9729" width="3.44140625" style="47" bestFit="1" customWidth="1"/>
    <col min="9730" max="9730" width="10.44140625" style="47" customWidth="1"/>
    <col min="9731" max="9750" width="2.44140625" style="47" customWidth="1"/>
    <col min="9751" max="9752" width="4.44140625" style="47" bestFit="1" customWidth="1"/>
    <col min="9753" max="9753" width="8.88671875" style="47" bestFit="1" customWidth="1"/>
    <col min="9754" max="9754" width="6.77734375" style="47" bestFit="1" customWidth="1"/>
    <col min="9755" max="9984" width="8.77734375" style="47"/>
    <col min="9985" max="9985" width="3.44140625" style="47" bestFit="1" customWidth="1"/>
    <col min="9986" max="9986" width="10.44140625" style="47" customWidth="1"/>
    <col min="9987" max="10006" width="2.44140625" style="47" customWidth="1"/>
    <col min="10007" max="10008" width="4.44140625" style="47" bestFit="1" customWidth="1"/>
    <col min="10009" max="10009" width="8.88671875" style="47" bestFit="1" customWidth="1"/>
    <col min="10010" max="10010" width="6.77734375" style="47" bestFit="1" customWidth="1"/>
    <col min="10011" max="10240" width="8.77734375" style="47"/>
    <col min="10241" max="10241" width="3.44140625" style="47" bestFit="1" customWidth="1"/>
    <col min="10242" max="10242" width="10.44140625" style="47" customWidth="1"/>
    <col min="10243" max="10262" width="2.44140625" style="47" customWidth="1"/>
    <col min="10263" max="10264" width="4.44140625" style="47" bestFit="1" customWidth="1"/>
    <col min="10265" max="10265" width="8.88671875" style="47" bestFit="1" customWidth="1"/>
    <col min="10266" max="10266" width="6.77734375" style="47" bestFit="1" customWidth="1"/>
    <col min="10267" max="10496" width="8.77734375" style="47"/>
    <col min="10497" max="10497" width="3.44140625" style="47" bestFit="1" customWidth="1"/>
    <col min="10498" max="10498" width="10.44140625" style="47" customWidth="1"/>
    <col min="10499" max="10518" width="2.44140625" style="47" customWidth="1"/>
    <col min="10519" max="10520" width="4.44140625" style="47" bestFit="1" customWidth="1"/>
    <col min="10521" max="10521" width="8.88671875" style="47" bestFit="1" customWidth="1"/>
    <col min="10522" max="10522" width="6.77734375" style="47" bestFit="1" customWidth="1"/>
    <col min="10523" max="10752" width="8.77734375" style="47"/>
    <col min="10753" max="10753" width="3.44140625" style="47" bestFit="1" customWidth="1"/>
    <col min="10754" max="10754" width="10.44140625" style="47" customWidth="1"/>
    <col min="10755" max="10774" width="2.44140625" style="47" customWidth="1"/>
    <col min="10775" max="10776" width="4.44140625" style="47" bestFit="1" customWidth="1"/>
    <col min="10777" max="10777" width="8.88671875" style="47" bestFit="1" customWidth="1"/>
    <col min="10778" max="10778" width="6.77734375" style="47" bestFit="1" customWidth="1"/>
    <col min="10779" max="11008" width="8.77734375" style="47"/>
    <col min="11009" max="11009" width="3.44140625" style="47" bestFit="1" customWidth="1"/>
    <col min="11010" max="11010" width="10.44140625" style="47" customWidth="1"/>
    <col min="11011" max="11030" width="2.44140625" style="47" customWidth="1"/>
    <col min="11031" max="11032" width="4.44140625" style="47" bestFit="1" customWidth="1"/>
    <col min="11033" max="11033" width="8.88671875" style="47" bestFit="1" customWidth="1"/>
    <col min="11034" max="11034" width="6.77734375" style="47" bestFit="1" customWidth="1"/>
    <col min="11035" max="11264" width="8.77734375" style="47"/>
    <col min="11265" max="11265" width="3.44140625" style="47" bestFit="1" customWidth="1"/>
    <col min="11266" max="11266" width="10.44140625" style="47" customWidth="1"/>
    <col min="11267" max="11286" width="2.44140625" style="47" customWidth="1"/>
    <col min="11287" max="11288" width="4.44140625" style="47" bestFit="1" customWidth="1"/>
    <col min="11289" max="11289" width="8.88671875" style="47" bestFit="1" customWidth="1"/>
    <col min="11290" max="11290" width="6.77734375" style="47" bestFit="1" customWidth="1"/>
    <col min="11291" max="11520" width="8.77734375" style="47"/>
    <col min="11521" max="11521" width="3.44140625" style="47" bestFit="1" customWidth="1"/>
    <col min="11522" max="11522" width="10.44140625" style="47" customWidth="1"/>
    <col min="11523" max="11542" width="2.44140625" style="47" customWidth="1"/>
    <col min="11543" max="11544" width="4.44140625" style="47" bestFit="1" customWidth="1"/>
    <col min="11545" max="11545" width="8.88671875" style="47" bestFit="1" customWidth="1"/>
    <col min="11546" max="11546" width="6.77734375" style="47" bestFit="1" customWidth="1"/>
    <col min="11547" max="11776" width="8.77734375" style="47"/>
    <col min="11777" max="11777" width="3.44140625" style="47" bestFit="1" customWidth="1"/>
    <col min="11778" max="11778" width="10.44140625" style="47" customWidth="1"/>
    <col min="11779" max="11798" width="2.44140625" style="47" customWidth="1"/>
    <col min="11799" max="11800" width="4.44140625" style="47" bestFit="1" customWidth="1"/>
    <col min="11801" max="11801" width="8.88671875" style="47" bestFit="1" customWidth="1"/>
    <col min="11802" max="11802" width="6.77734375" style="47" bestFit="1" customWidth="1"/>
    <col min="11803" max="12032" width="8.77734375" style="47"/>
    <col min="12033" max="12033" width="3.44140625" style="47" bestFit="1" customWidth="1"/>
    <col min="12034" max="12034" width="10.44140625" style="47" customWidth="1"/>
    <col min="12035" max="12054" width="2.44140625" style="47" customWidth="1"/>
    <col min="12055" max="12056" width="4.44140625" style="47" bestFit="1" customWidth="1"/>
    <col min="12057" max="12057" width="8.88671875" style="47" bestFit="1" customWidth="1"/>
    <col min="12058" max="12058" width="6.77734375" style="47" bestFit="1" customWidth="1"/>
    <col min="12059" max="12288" width="8.77734375" style="47"/>
    <col min="12289" max="12289" width="3.44140625" style="47" bestFit="1" customWidth="1"/>
    <col min="12290" max="12290" width="10.44140625" style="47" customWidth="1"/>
    <col min="12291" max="12310" width="2.44140625" style="47" customWidth="1"/>
    <col min="12311" max="12312" width="4.44140625" style="47" bestFit="1" customWidth="1"/>
    <col min="12313" max="12313" width="8.88671875" style="47" bestFit="1" customWidth="1"/>
    <col min="12314" max="12314" width="6.77734375" style="47" bestFit="1" customWidth="1"/>
    <col min="12315" max="12544" width="8.77734375" style="47"/>
    <col min="12545" max="12545" width="3.44140625" style="47" bestFit="1" customWidth="1"/>
    <col min="12546" max="12546" width="10.44140625" style="47" customWidth="1"/>
    <col min="12547" max="12566" width="2.44140625" style="47" customWidth="1"/>
    <col min="12567" max="12568" width="4.44140625" style="47" bestFit="1" customWidth="1"/>
    <col min="12569" max="12569" width="8.88671875" style="47" bestFit="1" customWidth="1"/>
    <col min="12570" max="12570" width="6.77734375" style="47" bestFit="1" customWidth="1"/>
    <col min="12571" max="12800" width="8.77734375" style="47"/>
    <col min="12801" max="12801" width="3.44140625" style="47" bestFit="1" customWidth="1"/>
    <col min="12802" max="12802" width="10.44140625" style="47" customWidth="1"/>
    <col min="12803" max="12822" width="2.44140625" style="47" customWidth="1"/>
    <col min="12823" max="12824" width="4.44140625" style="47" bestFit="1" customWidth="1"/>
    <col min="12825" max="12825" width="8.88671875" style="47" bestFit="1" customWidth="1"/>
    <col min="12826" max="12826" width="6.77734375" style="47" bestFit="1" customWidth="1"/>
    <col min="12827" max="13056" width="8.77734375" style="47"/>
    <col min="13057" max="13057" width="3.44140625" style="47" bestFit="1" customWidth="1"/>
    <col min="13058" max="13058" width="10.44140625" style="47" customWidth="1"/>
    <col min="13059" max="13078" width="2.44140625" style="47" customWidth="1"/>
    <col min="13079" max="13080" width="4.44140625" style="47" bestFit="1" customWidth="1"/>
    <col min="13081" max="13081" width="8.88671875" style="47" bestFit="1" customWidth="1"/>
    <col min="13082" max="13082" width="6.77734375" style="47" bestFit="1" customWidth="1"/>
    <col min="13083" max="13312" width="8.77734375" style="47"/>
    <col min="13313" max="13313" width="3.44140625" style="47" bestFit="1" customWidth="1"/>
    <col min="13314" max="13314" width="10.44140625" style="47" customWidth="1"/>
    <col min="13315" max="13334" width="2.44140625" style="47" customWidth="1"/>
    <col min="13335" max="13336" width="4.44140625" style="47" bestFit="1" customWidth="1"/>
    <col min="13337" max="13337" width="8.88671875" style="47" bestFit="1" customWidth="1"/>
    <col min="13338" max="13338" width="6.77734375" style="47" bestFit="1" customWidth="1"/>
    <col min="13339" max="13568" width="8.77734375" style="47"/>
    <col min="13569" max="13569" width="3.44140625" style="47" bestFit="1" customWidth="1"/>
    <col min="13570" max="13570" width="10.44140625" style="47" customWidth="1"/>
    <col min="13571" max="13590" width="2.44140625" style="47" customWidth="1"/>
    <col min="13591" max="13592" width="4.44140625" style="47" bestFit="1" customWidth="1"/>
    <col min="13593" max="13593" width="8.88671875" style="47" bestFit="1" customWidth="1"/>
    <col min="13594" max="13594" width="6.77734375" style="47" bestFit="1" customWidth="1"/>
    <col min="13595" max="13824" width="8.77734375" style="47"/>
    <col min="13825" max="13825" width="3.44140625" style="47" bestFit="1" customWidth="1"/>
    <col min="13826" max="13826" width="10.44140625" style="47" customWidth="1"/>
    <col min="13827" max="13846" width="2.44140625" style="47" customWidth="1"/>
    <col min="13847" max="13848" width="4.44140625" style="47" bestFit="1" customWidth="1"/>
    <col min="13849" max="13849" width="8.88671875" style="47" bestFit="1" customWidth="1"/>
    <col min="13850" max="13850" width="6.77734375" style="47" bestFit="1" customWidth="1"/>
    <col min="13851" max="14080" width="8.77734375" style="47"/>
    <col min="14081" max="14081" width="3.44140625" style="47" bestFit="1" customWidth="1"/>
    <col min="14082" max="14082" width="10.44140625" style="47" customWidth="1"/>
    <col min="14083" max="14102" width="2.44140625" style="47" customWidth="1"/>
    <col min="14103" max="14104" width="4.44140625" style="47" bestFit="1" customWidth="1"/>
    <col min="14105" max="14105" width="8.88671875" style="47" bestFit="1" customWidth="1"/>
    <col min="14106" max="14106" width="6.77734375" style="47" bestFit="1" customWidth="1"/>
    <col min="14107" max="14336" width="8.77734375" style="47"/>
    <col min="14337" max="14337" width="3.44140625" style="47" bestFit="1" customWidth="1"/>
    <col min="14338" max="14338" width="10.44140625" style="47" customWidth="1"/>
    <col min="14339" max="14358" width="2.44140625" style="47" customWidth="1"/>
    <col min="14359" max="14360" width="4.44140625" style="47" bestFit="1" customWidth="1"/>
    <col min="14361" max="14361" width="8.88671875" style="47" bestFit="1" customWidth="1"/>
    <col min="14362" max="14362" width="6.77734375" style="47" bestFit="1" customWidth="1"/>
    <col min="14363" max="14592" width="8.77734375" style="47"/>
    <col min="14593" max="14593" width="3.44140625" style="47" bestFit="1" customWidth="1"/>
    <col min="14594" max="14594" width="10.44140625" style="47" customWidth="1"/>
    <col min="14595" max="14614" width="2.44140625" style="47" customWidth="1"/>
    <col min="14615" max="14616" width="4.44140625" style="47" bestFit="1" customWidth="1"/>
    <col min="14617" max="14617" width="8.88671875" style="47" bestFit="1" customWidth="1"/>
    <col min="14618" max="14618" width="6.77734375" style="47" bestFit="1" customWidth="1"/>
    <col min="14619" max="14848" width="8.77734375" style="47"/>
    <col min="14849" max="14849" width="3.44140625" style="47" bestFit="1" customWidth="1"/>
    <col min="14850" max="14850" width="10.44140625" style="47" customWidth="1"/>
    <col min="14851" max="14870" width="2.44140625" style="47" customWidth="1"/>
    <col min="14871" max="14872" width="4.44140625" style="47" bestFit="1" customWidth="1"/>
    <col min="14873" max="14873" width="8.88671875" style="47" bestFit="1" customWidth="1"/>
    <col min="14874" max="14874" width="6.77734375" style="47" bestFit="1" customWidth="1"/>
    <col min="14875" max="15104" width="8.77734375" style="47"/>
    <col min="15105" max="15105" width="3.44140625" style="47" bestFit="1" customWidth="1"/>
    <col min="15106" max="15106" width="10.44140625" style="47" customWidth="1"/>
    <col min="15107" max="15126" width="2.44140625" style="47" customWidth="1"/>
    <col min="15127" max="15128" width="4.44140625" style="47" bestFit="1" customWidth="1"/>
    <col min="15129" max="15129" width="8.88671875" style="47" bestFit="1" customWidth="1"/>
    <col min="15130" max="15130" width="6.77734375" style="47" bestFit="1" customWidth="1"/>
    <col min="15131" max="15360" width="8.77734375" style="47"/>
    <col min="15361" max="15361" width="3.44140625" style="47" bestFit="1" customWidth="1"/>
    <col min="15362" max="15362" width="10.44140625" style="47" customWidth="1"/>
    <col min="15363" max="15382" width="2.44140625" style="47" customWidth="1"/>
    <col min="15383" max="15384" width="4.44140625" style="47" bestFit="1" customWidth="1"/>
    <col min="15385" max="15385" width="8.88671875" style="47" bestFit="1" customWidth="1"/>
    <col min="15386" max="15386" width="6.77734375" style="47" bestFit="1" customWidth="1"/>
    <col min="15387" max="15616" width="8.77734375" style="47"/>
    <col min="15617" max="15617" width="3.44140625" style="47" bestFit="1" customWidth="1"/>
    <col min="15618" max="15618" width="10.44140625" style="47" customWidth="1"/>
    <col min="15619" max="15638" width="2.44140625" style="47" customWidth="1"/>
    <col min="15639" max="15640" width="4.44140625" style="47" bestFit="1" customWidth="1"/>
    <col min="15641" max="15641" width="8.88671875" style="47" bestFit="1" customWidth="1"/>
    <col min="15642" max="15642" width="6.77734375" style="47" bestFit="1" customWidth="1"/>
    <col min="15643" max="15872" width="8.77734375" style="47"/>
    <col min="15873" max="15873" width="3.44140625" style="47" bestFit="1" customWidth="1"/>
    <col min="15874" max="15874" width="10.44140625" style="47" customWidth="1"/>
    <col min="15875" max="15894" width="2.44140625" style="47" customWidth="1"/>
    <col min="15895" max="15896" width="4.44140625" style="47" bestFit="1" customWidth="1"/>
    <col min="15897" max="15897" width="8.88671875" style="47" bestFit="1" customWidth="1"/>
    <col min="15898" max="15898" width="6.77734375" style="47" bestFit="1" customWidth="1"/>
    <col min="15899" max="16128" width="8.77734375" style="47"/>
    <col min="16129" max="16129" width="3.44140625" style="47" bestFit="1" customWidth="1"/>
    <col min="16130" max="16130" width="10.44140625" style="47" customWidth="1"/>
    <col min="16131" max="16150" width="2.44140625" style="47" customWidth="1"/>
    <col min="16151" max="16152" width="4.44140625" style="47" bestFit="1" customWidth="1"/>
    <col min="16153" max="16153" width="8.88671875" style="47" bestFit="1" customWidth="1"/>
    <col min="16154" max="16154" width="6.77734375" style="47" bestFit="1" customWidth="1"/>
    <col min="16155" max="16384" width="8.77734375" style="47"/>
  </cols>
  <sheetData>
    <row r="1" spans="1:26" ht="32.25" customHeight="1" x14ac:dyDescent="0.2">
      <c r="A1" s="259" t="s">
        <v>342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15.75" customHeight="1" x14ac:dyDescent="0.2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6" ht="21" customHeight="1" x14ac:dyDescent="0.2">
      <c r="B3" s="48"/>
      <c r="C3" s="260" t="s">
        <v>334</v>
      </c>
      <c r="D3" s="260"/>
      <c r="E3" s="260"/>
      <c r="F3" s="260"/>
      <c r="G3" s="260"/>
      <c r="H3" s="260"/>
      <c r="I3" s="260"/>
      <c r="J3" s="260"/>
      <c r="K3" s="260"/>
      <c r="L3" s="260"/>
      <c r="N3" s="49"/>
      <c r="O3" s="260" t="s">
        <v>319</v>
      </c>
      <c r="P3" s="260"/>
      <c r="Q3" s="260"/>
      <c r="R3" s="260"/>
      <c r="S3" s="260"/>
      <c r="T3" s="260"/>
      <c r="U3" s="49"/>
      <c r="V3" s="49"/>
    </row>
    <row r="4" spans="1:26" ht="15.75" customHeight="1" thickBo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6" ht="13.8" x14ac:dyDescent="0.2">
      <c r="A5" s="261"/>
      <c r="B5" s="262"/>
      <c r="C5" s="265" t="s">
        <v>311</v>
      </c>
      <c r="D5" s="266"/>
      <c r="E5" s="266"/>
      <c r="F5" s="266"/>
      <c r="G5" s="267"/>
      <c r="H5" s="268" t="s">
        <v>316</v>
      </c>
      <c r="I5" s="266"/>
      <c r="J5" s="266"/>
      <c r="K5" s="266"/>
      <c r="L5" s="267"/>
      <c r="M5" s="268" t="s">
        <v>315</v>
      </c>
      <c r="N5" s="266"/>
      <c r="O5" s="266"/>
      <c r="P5" s="266"/>
      <c r="Q5" s="267"/>
      <c r="R5" s="268" t="s">
        <v>313</v>
      </c>
      <c r="S5" s="266"/>
      <c r="T5" s="266"/>
      <c r="U5" s="266"/>
      <c r="V5" s="266"/>
      <c r="W5" s="269" t="s">
        <v>335</v>
      </c>
      <c r="X5" s="250" t="s">
        <v>336</v>
      </c>
      <c r="Y5" s="250" t="s">
        <v>337</v>
      </c>
      <c r="Z5" s="252" t="s">
        <v>321</v>
      </c>
    </row>
    <row r="6" spans="1:26" ht="29.25" customHeight="1" thickBot="1" x14ac:dyDescent="0.25">
      <c r="A6" s="263"/>
      <c r="B6" s="264"/>
      <c r="C6" s="254" t="str">
        <f>IF(B7="","",B7)</f>
        <v>窪田</v>
      </c>
      <c r="D6" s="255"/>
      <c r="E6" s="255"/>
      <c r="F6" s="255"/>
      <c r="G6" s="255"/>
      <c r="H6" s="256" t="str">
        <f>IF(B12="","",B12)</f>
        <v>樋口</v>
      </c>
      <c r="I6" s="255"/>
      <c r="J6" s="255"/>
      <c r="K6" s="255"/>
      <c r="L6" s="255"/>
      <c r="M6" s="255" t="str">
        <f>IF(B17="","",B17)</f>
        <v>片桐</v>
      </c>
      <c r="N6" s="255"/>
      <c r="O6" s="255"/>
      <c r="P6" s="255"/>
      <c r="Q6" s="255"/>
      <c r="R6" s="257" t="str">
        <f>IF(B22="","",B22)</f>
        <v>藤井</v>
      </c>
      <c r="S6" s="257"/>
      <c r="T6" s="257"/>
      <c r="U6" s="257"/>
      <c r="V6" s="258"/>
      <c r="W6" s="270"/>
      <c r="X6" s="251"/>
      <c r="Y6" s="251"/>
      <c r="Z6" s="253"/>
    </row>
    <row r="7" spans="1:26" ht="14.25" customHeight="1" x14ac:dyDescent="0.2">
      <c r="A7" s="280" t="s">
        <v>311</v>
      </c>
      <c r="B7" s="283" t="str">
        <f>IF(男子S!O59="","",男子S!O59)</f>
        <v>窪田</v>
      </c>
      <c r="C7" s="285" t="str">
        <f>IF(C8="","",IF(C8&gt;G8,"○","×"))</f>
        <v/>
      </c>
      <c r="D7" s="286"/>
      <c r="E7" s="286"/>
      <c r="F7" s="286"/>
      <c r="G7" s="287"/>
      <c r="H7" s="50" t="str">
        <f>IF(H8="","",IF(H8="W","○",IF(H8="L","×",IF(H8&gt;L8,"○","×"))))</f>
        <v>×</v>
      </c>
      <c r="I7" s="51">
        <v>9</v>
      </c>
      <c r="J7" s="52" t="s">
        <v>338</v>
      </c>
      <c r="K7" s="51">
        <v>11</v>
      </c>
      <c r="L7" s="53"/>
      <c r="M7" s="50" t="str">
        <f>IF(M8="","",IF(M8="W","○",IF(M8="L","×",IF(M8&gt;Q8,"○","×"))))</f>
        <v>○</v>
      </c>
      <c r="N7" s="51">
        <v>9</v>
      </c>
      <c r="O7" s="52" t="s">
        <v>338</v>
      </c>
      <c r="P7" s="51">
        <v>11</v>
      </c>
      <c r="Q7" s="54"/>
      <c r="R7" s="55" t="str">
        <f>IF(R8="","",IF(R8="W","○",IF(R8="L","×",IF(R8&gt;V8,"○","×"))))</f>
        <v>○</v>
      </c>
      <c r="S7" s="56">
        <v>8</v>
      </c>
      <c r="T7" s="57" t="s">
        <v>338</v>
      </c>
      <c r="U7" s="56">
        <v>11</v>
      </c>
      <c r="V7" s="58"/>
      <c r="W7" s="291">
        <f>IF($B7="","",COUNTIF($C7:$V11,"○"))</f>
        <v>2</v>
      </c>
      <c r="X7" s="293">
        <f>IF($B7="","",COUNTIF($C7:$V11,"×"))</f>
        <v>1</v>
      </c>
      <c r="Y7" s="295">
        <f>IF($B7="","",W7*2+X7)</f>
        <v>5</v>
      </c>
      <c r="Z7" s="271">
        <f>IF(ISERROR(RANK(Y7,$Y$7:$Y$26,0))=TRUE,"",RANK(Y7,$Y$7:$Y$26,0))</f>
        <v>2</v>
      </c>
    </row>
    <row r="8" spans="1:26" ht="14.25" customHeight="1" x14ac:dyDescent="0.2">
      <c r="A8" s="281"/>
      <c r="B8" s="284"/>
      <c r="C8" s="285"/>
      <c r="D8" s="286"/>
      <c r="E8" s="286"/>
      <c r="F8" s="286"/>
      <c r="G8" s="287"/>
      <c r="H8" s="273">
        <f>IF(I7="","",IF(I7&gt;K7,1,0)+IF(I8&gt;K8,1,0)+IF(I9&gt;K9,1,0)+IF(I10&gt;K10,1,0)+IF(I11&gt;K11,1,0))</f>
        <v>2</v>
      </c>
      <c r="I8" s="59">
        <v>11</v>
      </c>
      <c r="J8" s="60" t="s">
        <v>338</v>
      </c>
      <c r="K8" s="59">
        <v>4</v>
      </c>
      <c r="L8" s="275">
        <f>IF(OR(H8="L",H8="W"),"",IF(I7="","",IF(I7&lt;K7,1,0)+IF(I8&lt;K8,1,0)+IF(I9&lt;K9,1,0)+IF(I10&lt;K10,1,0)+IF(I11&lt;K11,1,0)))</f>
        <v>3</v>
      </c>
      <c r="M8" s="273">
        <f>IF(N7="","",IF(N7&gt;P7,1,0)+IF(N8&gt;P8,1,0)+IF(N9&gt;P9,1,0)+IF(N10&gt;P10,1,0)+IF(N11&gt;P11,1,0))</f>
        <v>3</v>
      </c>
      <c r="N8" s="59">
        <v>12</v>
      </c>
      <c r="O8" s="60" t="s">
        <v>338</v>
      </c>
      <c r="P8" s="59">
        <v>14</v>
      </c>
      <c r="Q8" s="277">
        <f>IF(OR(M8="L",M8="W"),"",IF(N7="","",IF(N7&lt;P7,1,0)+IF(N8&lt;P8,1,0)+IF(N9&lt;P9,1,0)+IF(N10&lt;P10,1,0)+IF(N11&lt;P11,1,0)))</f>
        <v>2</v>
      </c>
      <c r="R8" s="273">
        <f>IF(S7="","",IF(S7&gt;U7,1,0)+IF(S8&gt;U8,1,0)+IF(S9&gt;U9,1,0)+IF(S10&gt;U10,1,0)+IF(S11&gt;U11,1,0))</f>
        <v>3</v>
      </c>
      <c r="S8" s="59">
        <v>11</v>
      </c>
      <c r="T8" s="60" t="s">
        <v>338</v>
      </c>
      <c r="U8" s="59">
        <v>3</v>
      </c>
      <c r="V8" s="278">
        <f>IF(OR(R8="L",R8="W"),"",IF(S7="","",IF(S7&lt;U7,1,0)+IF(S8&lt;U8,1,0)+IF(S9&lt;U9,1,0)+IF(S10&lt;U10,1,0)+IF(S11&lt;U11,1,0)))</f>
        <v>1</v>
      </c>
      <c r="W8" s="292"/>
      <c r="X8" s="294"/>
      <c r="Y8" s="296"/>
      <c r="Z8" s="272"/>
    </row>
    <row r="9" spans="1:26" ht="14.25" customHeight="1" x14ac:dyDescent="0.2">
      <c r="A9" s="281"/>
      <c r="B9" s="284" t="s">
        <v>339</v>
      </c>
      <c r="C9" s="285"/>
      <c r="D9" s="286"/>
      <c r="E9" s="286"/>
      <c r="F9" s="286"/>
      <c r="G9" s="287"/>
      <c r="H9" s="273"/>
      <c r="I9" s="59">
        <v>13</v>
      </c>
      <c r="J9" s="60" t="s">
        <v>338</v>
      </c>
      <c r="K9" s="59">
        <v>11</v>
      </c>
      <c r="L9" s="275"/>
      <c r="M9" s="273"/>
      <c r="N9" s="59">
        <v>12</v>
      </c>
      <c r="O9" s="60" t="s">
        <v>338</v>
      </c>
      <c r="P9" s="59">
        <v>10</v>
      </c>
      <c r="Q9" s="277"/>
      <c r="R9" s="273"/>
      <c r="S9" s="59">
        <v>12</v>
      </c>
      <c r="T9" s="60" t="s">
        <v>338</v>
      </c>
      <c r="U9" s="59">
        <v>10</v>
      </c>
      <c r="V9" s="278"/>
      <c r="W9" s="292"/>
      <c r="X9" s="294"/>
      <c r="Y9" s="296"/>
      <c r="Z9" s="272"/>
    </row>
    <row r="10" spans="1:26" ht="14.25" customHeight="1" x14ac:dyDescent="0.2">
      <c r="A10" s="281"/>
      <c r="B10" s="298" t="str">
        <f>IF(男子S!O63="","",男子S!O63)</f>
        <v>（尽　誠）</v>
      </c>
      <c r="C10" s="285"/>
      <c r="D10" s="286"/>
      <c r="E10" s="286"/>
      <c r="F10" s="286"/>
      <c r="G10" s="287"/>
      <c r="H10" s="273"/>
      <c r="I10" s="59">
        <v>11</v>
      </c>
      <c r="J10" s="60" t="s">
        <v>338</v>
      </c>
      <c r="K10" s="59">
        <v>13</v>
      </c>
      <c r="L10" s="275"/>
      <c r="M10" s="273"/>
      <c r="N10" s="59">
        <v>13</v>
      </c>
      <c r="O10" s="60" t="s">
        <v>338</v>
      </c>
      <c r="P10" s="59">
        <v>11</v>
      </c>
      <c r="Q10" s="277"/>
      <c r="R10" s="273"/>
      <c r="S10" s="59">
        <v>11</v>
      </c>
      <c r="T10" s="60" t="s">
        <v>338</v>
      </c>
      <c r="U10" s="59">
        <v>6</v>
      </c>
      <c r="V10" s="278"/>
      <c r="W10" s="292"/>
      <c r="X10" s="294"/>
      <c r="Y10" s="296"/>
      <c r="Z10" s="272"/>
    </row>
    <row r="11" spans="1:26" ht="14.25" customHeight="1" x14ac:dyDescent="0.2">
      <c r="A11" s="282"/>
      <c r="B11" s="298" t="s">
        <v>339</v>
      </c>
      <c r="C11" s="288"/>
      <c r="D11" s="289"/>
      <c r="E11" s="289"/>
      <c r="F11" s="289"/>
      <c r="G11" s="290"/>
      <c r="H11" s="274"/>
      <c r="I11" s="61">
        <v>7</v>
      </c>
      <c r="J11" s="62" t="s">
        <v>338</v>
      </c>
      <c r="K11" s="61">
        <v>11</v>
      </c>
      <c r="L11" s="276"/>
      <c r="M11" s="273"/>
      <c r="N11" s="63">
        <v>11</v>
      </c>
      <c r="O11" s="64" t="s">
        <v>338</v>
      </c>
      <c r="P11" s="63">
        <v>7</v>
      </c>
      <c r="Q11" s="277"/>
      <c r="R11" s="274"/>
      <c r="S11" s="61"/>
      <c r="T11" s="62" t="s">
        <v>338</v>
      </c>
      <c r="U11" s="61"/>
      <c r="V11" s="279"/>
      <c r="W11" s="292"/>
      <c r="X11" s="294"/>
      <c r="Y11" s="297"/>
      <c r="Z11" s="272"/>
    </row>
    <row r="12" spans="1:26" ht="14.25" customHeight="1" x14ac:dyDescent="0.2">
      <c r="A12" s="306" t="s">
        <v>316</v>
      </c>
      <c r="B12" s="307" t="str">
        <f>IF(男子S!BE59="","",男子S!BE59)</f>
        <v>樋口</v>
      </c>
      <c r="C12" s="50" t="str">
        <f>IF(H7="","",IF(H7="○","×","○"))</f>
        <v>○</v>
      </c>
      <c r="D12" s="65">
        <f>IF(K7="","",K7)</f>
        <v>11</v>
      </c>
      <c r="E12" s="66" t="s">
        <v>338</v>
      </c>
      <c r="F12" s="67">
        <f>IF(I7="","",I7)</f>
        <v>9</v>
      </c>
      <c r="G12" s="68"/>
      <c r="H12" s="308" t="str">
        <f>IF(H13="","",IF(H13&gt;L13,"○","×"))</f>
        <v/>
      </c>
      <c r="I12" s="309"/>
      <c r="J12" s="309"/>
      <c r="K12" s="309"/>
      <c r="L12" s="309"/>
      <c r="M12" s="69" t="str">
        <f>IF(M13="","",IF(M13="W","○",IF(M13="L","×",IF(M13&gt;Q13,"○","×"))))</f>
        <v>○</v>
      </c>
      <c r="N12" s="70">
        <v>12</v>
      </c>
      <c r="O12" s="66" t="s">
        <v>338</v>
      </c>
      <c r="P12" s="70">
        <v>10</v>
      </c>
      <c r="Q12" s="71"/>
      <c r="R12" s="72" t="str">
        <f>IF(R13="","",IF(R13="W","○",IF(R13="L","×",IF(R13&gt;V13,"○","×"))))</f>
        <v>○</v>
      </c>
      <c r="S12" s="51">
        <v>11</v>
      </c>
      <c r="T12" s="52" t="s">
        <v>338</v>
      </c>
      <c r="U12" s="51">
        <v>8</v>
      </c>
      <c r="V12" s="54"/>
      <c r="W12" s="311">
        <f>IF($B12="","",COUNTIF($C12:$V16,"○"))</f>
        <v>3</v>
      </c>
      <c r="X12" s="293">
        <f>IF($B12="","",COUNTIF($C12:$V16,"×"))</f>
        <v>0</v>
      </c>
      <c r="Y12" s="313">
        <f>IF($B12="","",W12*2+X12)</f>
        <v>6</v>
      </c>
      <c r="Z12" s="271">
        <f t="shared" ref="Z12" si="0">IF(ISERROR(RANK(Y12,$Y$7:$Y$26,0))=TRUE,"",RANK(Y12,$Y$7:$Y$26,0))</f>
        <v>1</v>
      </c>
    </row>
    <row r="13" spans="1:26" ht="14.25" customHeight="1" x14ac:dyDescent="0.2">
      <c r="A13" s="281"/>
      <c r="B13" s="284"/>
      <c r="C13" s="299">
        <f>IF(H8="W","L",IF(H8="L","W",IF(H8="","",L8)))</f>
        <v>3</v>
      </c>
      <c r="D13" s="73">
        <f>IF(K8="","",K8)</f>
        <v>4</v>
      </c>
      <c r="E13" s="60" t="s">
        <v>338</v>
      </c>
      <c r="F13" s="74">
        <f>IF(I8="","",I8)</f>
        <v>11</v>
      </c>
      <c r="G13" s="275">
        <f>IF(OR(C13="L",C13="W"),"",H8)</f>
        <v>2</v>
      </c>
      <c r="H13" s="310"/>
      <c r="I13" s="286"/>
      <c r="J13" s="286"/>
      <c r="K13" s="286"/>
      <c r="L13" s="286"/>
      <c r="M13" s="273">
        <f>IF(N12="","",IF(N12&gt;P12,1,0)+IF(N13&gt;P13,1,0)+IF(N14&gt;P14,1,0)+IF(N15&gt;P15,1,0)+IF(N16&gt;P16,1,0))</f>
        <v>3</v>
      </c>
      <c r="N13" s="59">
        <v>11</v>
      </c>
      <c r="O13" s="60" t="s">
        <v>338</v>
      </c>
      <c r="P13" s="59">
        <v>8</v>
      </c>
      <c r="Q13" s="301">
        <f>IF(OR(M13="L",M13="W"),"",IF(N12="","",IF(N12&lt;P12,1,0)+IF(N13&lt;P13,1,0)+IF(N14&lt;P14,1,0)+IF(N15&lt;P15,1,0)+IF(N16&lt;P16,1,0)))</f>
        <v>1</v>
      </c>
      <c r="R13" s="303">
        <f>IF(S12="","",IF(S12&gt;U12,1,0)+IF(S13&gt;U13,1,0)+IF(S14&gt;U14,1,0)+IF(S15&gt;U15,1,0)+IF(S16&gt;U16,1,0))</f>
        <v>3</v>
      </c>
      <c r="S13" s="59">
        <v>13</v>
      </c>
      <c r="T13" s="60" t="s">
        <v>338</v>
      </c>
      <c r="U13" s="59">
        <v>11</v>
      </c>
      <c r="V13" s="277">
        <f>IF(OR(R13="L",R13="W"),"",IF(S12="","",IF(S12&lt;U12,1,0)+IF(S13&lt;U13,1,0)+IF(S14&lt;U14,1,0)+IF(S15&lt;U15,1,0)+IF(S16&lt;U16,1,0)))</f>
        <v>0</v>
      </c>
      <c r="W13" s="312"/>
      <c r="X13" s="294"/>
      <c r="Y13" s="296"/>
      <c r="Z13" s="272"/>
    </row>
    <row r="14" spans="1:26" ht="14.25" customHeight="1" x14ac:dyDescent="0.2">
      <c r="A14" s="281"/>
      <c r="B14" s="284"/>
      <c r="C14" s="299"/>
      <c r="D14" s="73">
        <f>IF(K9="","",K9)</f>
        <v>11</v>
      </c>
      <c r="E14" s="60" t="s">
        <v>338</v>
      </c>
      <c r="F14" s="74">
        <f>IF(I9="","",I9)</f>
        <v>13</v>
      </c>
      <c r="G14" s="275"/>
      <c r="H14" s="310"/>
      <c r="I14" s="286"/>
      <c r="J14" s="286"/>
      <c r="K14" s="286"/>
      <c r="L14" s="286"/>
      <c r="M14" s="273"/>
      <c r="N14" s="59">
        <v>4</v>
      </c>
      <c r="O14" s="60" t="s">
        <v>338</v>
      </c>
      <c r="P14" s="59">
        <v>11</v>
      </c>
      <c r="Q14" s="301"/>
      <c r="R14" s="303"/>
      <c r="S14" s="59">
        <v>11</v>
      </c>
      <c r="T14" s="60" t="s">
        <v>338</v>
      </c>
      <c r="U14" s="59">
        <v>8</v>
      </c>
      <c r="V14" s="277"/>
      <c r="W14" s="312"/>
      <c r="X14" s="294"/>
      <c r="Y14" s="296"/>
      <c r="Z14" s="272"/>
    </row>
    <row r="15" spans="1:26" ht="14.25" customHeight="1" x14ac:dyDescent="0.2">
      <c r="A15" s="281"/>
      <c r="B15" s="314" t="str">
        <f>IF(男子S!BE63="","",男子S!BE63)</f>
        <v>（香川西）</v>
      </c>
      <c r="C15" s="299"/>
      <c r="D15" s="73">
        <f>IF(K10="","",K10)</f>
        <v>13</v>
      </c>
      <c r="E15" s="60" t="s">
        <v>338</v>
      </c>
      <c r="F15" s="74">
        <f>IF(I10="","",I10)</f>
        <v>11</v>
      </c>
      <c r="G15" s="275"/>
      <c r="H15" s="310"/>
      <c r="I15" s="286"/>
      <c r="J15" s="286"/>
      <c r="K15" s="286"/>
      <c r="L15" s="286"/>
      <c r="M15" s="273"/>
      <c r="N15" s="59">
        <v>11</v>
      </c>
      <c r="O15" s="60" t="s">
        <v>338</v>
      </c>
      <c r="P15" s="59">
        <v>8</v>
      </c>
      <c r="Q15" s="301"/>
      <c r="R15" s="303"/>
      <c r="S15" s="59"/>
      <c r="T15" s="60" t="s">
        <v>338</v>
      </c>
      <c r="U15" s="59"/>
      <c r="V15" s="277"/>
      <c r="W15" s="312"/>
      <c r="X15" s="294"/>
      <c r="Y15" s="296"/>
      <c r="Z15" s="272"/>
    </row>
    <row r="16" spans="1:26" ht="14.25" customHeight="1" x14ac:dyDescent="0.2">
      <c r="A16" s="282"/>
      <c r="B16" s="315"/>
      <c r="C16" s="300"/>
      <c r="D16" s="75">
        <f>IF(K11="","",K11)</f>
        <v>11</v>
      </c>
      <c r="E16" s="62" t="s">
        <v>338</v>
      </c>
      <c r="F16" s="76">
        <f>IF(I11="","",I11)</f>
        <v>7</v>
      </c>
      <c r="G16" s="276"/>
      <c r="H16" s="310"/>
      <c r="I16" s="286"/>
      <c r="J16" s="286"/>
      <c r="K16" s="286"/>
      <c r="L16" s="286"/>
      <c r="M16" s="274"/>
      <c r="N16" s="61"/>
      <c r="O16" s="62" t="s">
        <v>338</v>
      </c>
      <c r="P16" s="61"/>
      <c r="Q16" s="302"/>
      <c r="R16" s="304"/>
      <c r="S16" s="61"/>
      <c r="T16" s="62" t="s">
        <v>338</v>
      </c>
      <c r="U16" s="61"/>
      <c r="V16" s="305"/>
      <c r="W16" s="312"/>
      <c r="X16" s="294"/>
      <c r="Y16" s="297"/>
      <c r="Z16" s="272"/>
    </row>
    <row r="17" spans="1:26" ht="14.25" customHeight="1" x14ac:dyDescent="0.2">
      <c r="A17" s="306" t="s">
        <v>315</v>
      </c>
      <c r="B17" s="316" t="str">
        <f>IF(男子S!AZ59="","",男子S!AZ59)</f>
        <v>片桐</v>
      </c>
      <c r="C17" s="50" t="str">
        <f>IF(M7="","",IF(M7="○","×","○"))</f>
        <v>×</v>
      </c>
      <c r="D17" s="65">
        <f>IF(P7="","",P7)</f>
        <v>11</v>
      </c>
      <c r="E17" s="66" t="s">
        <v>338</v>
      </c>
      <c r="F17" s="67">
        <f>IF(N7="","",N7)</f>
        <v>9</v>
      </c>
      <c r="G17" s="68"/>
      <c r="H17" s="69" t="str">
        <f>IF(M12="","",IF(M12="○","×","○"))</f>
        <v>×</v>
      </c>
      <c r="I17" s="65">
        <f>IF(P12="","",P12)</f>
        <v>10</v>
      </c>
      <c r="J17" s="66" t="s">
        <v>338</v>
      </c>
      <c r="K17" s="67">
        <f>IF(N12="","",N12)</f>
        <v>12</v>
      </c>
      <c r="L17" s="71"/>
      <c r="M17" s="286" t="str">
        <f>IF(M18="","",IF(M18&gt;Q18,"○","×"))</f>
        <v/>
      </c>
      <c r="N17" s="286"/>
      <c r="O17" s="286"/>
      <c r="P17" s="286"/>
      <c r="Q17" s="287"/>
      <c r="R17" s="50" t="str">
        <f>IF(R18="","",IF(R18="W","○",IF(R18="L","×",IF(R18&gt;V18,"○","×"))))</f>
        <v>×</v>
      </c>
      <c r="S17" s="51">
        <v>2</v>
      </c>
      <c r="T17" s="52" t="s">
        <v>338</v>
      </c>
      <c r="U17" s="51">
        <v>11</v>
      </c>
      <c r="V17" s="54"/>
      <c r="W17" s="311">
        <f>IF($B17="","",COUNTIF($C17:$V21,"○"))</f>
        <v>0</v>
      </c>
      <c r="X17" s="293">
        <f>IF($B17="","",COUNTIF($C17:$V21,"×"))</f>
        <v>3</v>
      </c>
      <c r="Y17" s="313">
        <f>IF($B17="","",W17*2+X17)</f>
        <v>3</v>
      </c>
      <c r="Z17" s="271">
        <f t="shared" ref="Z17" si="1">IF(ISERROR(RANK(Y17,$Y$7:$Y$26,0))=TRUE,"",RANK(Y17,$Y$7:$Y$26,0))</f>
        <v>4</v>
      </c>
    </row>
    <row r="18" spans="1:26" ht="14.25" customHeight="1" x14ac:dyDescent="0.2">
      <c r="A18" s="281"/>
      <c r="B18" s="284"/>
      <c r="C18" s="299">
        <f>IF(M8="W","L",IF(M8="L","W",IF(M8="","",Q8)))</f>
        <v>2</v>
      </c>
      <c r="D18" s="73">
        <f>IF(P8="","",P8)</f>
        <v>14</v>
      </c>
      <c r="E18" s="60" t="s">
        <v>338</v>
      </c>
      <c r="F18" s="74">
        <f>IF(N8="","",N8)</f>
        <v>12</v>
      </c>
      <c r="G18" s="277">
        <f>IF(OR(C18="L",C18="W"),"",M8)</f>
        <v>3</v>
      </c>
      <c r="H18" s="273">
        <f>IF(M13="W","L",IF(M13="L","W",IF(M13="","",Q13)))</f>
        <v>1</v>
      </c>
      <c r="I18" s="73">
        <f>IF(P13="","",P13)</f>
        <v>8</v>
      </c>
      <c r="J18" s="60" t="s">
        <v>338</v>
      </c>
      <c r="K18" s="74">
        <f>IF(N13="","",N13)</f>
        <v>11</v>
      </c>
      <c r="L18" s="301">
        <f>IF(OR(H18="L",H18="W"),"",M13)</f>
        <v>3</v>
      </c>
      <c r="M18" s="286"/>
      <c r="N18" s="286"/>
      <c r="O18" s="286"/>
      <c r="P18" s="286"/>
      <c r="Q18" s="287"/>
      <c r="R18" s="273">
        <f>IF(S17="","",IF(S17&gt;U17,1,0)+IF(S18&gt;U18,1,0)+IF(S19&gt;U19,1,0)+IF(S20&gt;U20,1,0)+IF(S21&gt;U21,1,0))</f>
        <v>0</v>
      </c>
      <c r="S18" s="59">
        <v>4</v>
      </c>
      <c r="T18" s="60" t="s">
        <v>338</v>
      </c>
      <c r="U18" s="59">
        <v>11</v>
      </c>
      <c r="V18" s="277">
        <f>IF(OR(R18="L",R18="W"),"",IF(S17="","",IF(S17&lt;U17,1,0)+IF(S18&lt;U18,1,0)+IF(S19&lt;U19,1,0)+IF(S20&lt;U20,1,0)+IF(S21&lt;U21,1,0)))</f>
        <v>3</v>
      </c>
      <c r="W18" s="312"/>
      <c r="X18" s="294"/>
      <c r="Y18" s="296"/>
      <c r="Z18" s="272"/>
    </row>
    <row r="19" spans="1:26" ht="14.25" customHeight="1" x14ac:dyDescent="0.2">
      <c r="A19" s="281"/>
      <c r="B19" s="284"/>
      <c r="C19" s="299"/>
      <c r="D19" s="73">
        <f>IF(P9="","",P9)</f>
        <v>10</v>
      </c>
      <c r="E19" s="60" t="s">
        <v>338</v>
      </c>
      <c r="F19" s="74">
        <f>IF(N9="","",N9)</f>
        <v>12</v>
      </c>
      <c r="G19" s="277"/>
      <c r="H19" s="273"/>
      <c r="I19" s="73">
        <f>IF(P14="","",P14)</f>
        <v>11</v>
      </c>
      <c r="J19" s="60" t="s">
        <v>338</v>
      </c>
      <c r="K19" s="74">
        <f>IF(N14="","",N14)</f>
        <v>4</v>
      </c>
      <c r="L19" s="301"/>
      <c r="M19" s="286"/>
      <c r="N19" s="286"/>
      <c r="O19" s="286"/>
      <c r="P19" s="286"/>
      <c r="Q19" s="287"/>
      <c r="R19" s="273"/>
      <c r="S19" s="59">
        <v>8</v>
      </c>
      <c r="T19" s="60" t="s">
        <v>338</v>
      </c>
      <c r="U19" s="59">
        <v>11</v>
      </c>
      <c r="V19" s="277"/>
      <c r="W19" s="312"/>
      <c r="X19" s="294"/>
      <c r="Y19" s="296"/>
      <c r="Z19" s="272"/>
    </row>
    <row r="20" spans="1:26" ht="14.25" customHeight="1" x14ac:dyDescent="0.2">
      <c r="A20" s="281"/>
      <c r="B20" s="314" t="str">
        <f>IF(男子S!AZ63="","",男子S!AZ63)</f>
        <v>（尽　誠）</v>
      </c>
      <c r="C20" s="299"/>
      <c r="D20" s="73">
        <f>IF(P10="","",P10)</f>
        <v>11</v>
      </c>
      <c r="E20" s="60" t="s">
        <v>338</v>
      </c>
      <c r="F20" s="74">
        <f>IF(N10="","",N10)</f>
        <v>13</v>
      </c>
      <c r="G20" s="277"/>
      <c r="H20" s="273"/>
      <c r="I20" s="73">
        <f>IF(P15="","",P15)</f>
        <v>8</v>
      </c>
      <c r="J20" s="60" t="s">
        <v>338</v>
      </c>
      <c r="K20" s="74">
        <f>IF(N15="","",N15)</f>
        <v>11</v>
      </c>
      <c r="L20" s="301"/>
      <c r="M20" s="286"/>
      <c r="N20" s="286"/>
      <c r="O20" s="286"/>
      <c r="P20" s="286"/>
      <c r="Q20" s="287"/>
      <c r="R20" s="273"/>
      <c r="S20" s="59"/>
      <c r="T20" s="60" t="s">
        <v>338</v>
      </c>
      <c r="U20" s="59"/>
      <c r="V20" s="277"/>
      <c r="W20" s="312"/>
      <c r="X20" s="294"/>
      <c r="Y20" s="296"/>
      <c r="Z20" s="272"/>
    </row>
    <row r="21" spans="1:26" ht="14.25" customHeight="1" x14ac:dyDescent="0.2">
      <c r="A21" s="282"/>
      <c r="B21" s="317"/>
      <c r="C21" s="299"/>
      <c r="D21" s="77">
        <f>IF(P11="","",P11)</f>
        <v>7</v>
      </c>
      <c r="E21" s="64" t="s">
        <v>338</v>
      </c>
      <c r="F21" s="78">
        <f>IF(N11="","",N11)</f>
        <v>11</v>
      </c>
      <c r="G21" s="277"/>
      <c r="H21" s="274"/>
      <c r="I21" s="75" t="str">
        <f>IF(P16="","",P16)</f>
        <v/>
      </c>
      <c r="J21" s="62" t="s">
        <v>338</v>
      </c>
      <c r="K21" s="76" t="str">
        <f>IF(N16="","",N16)</f>
        <v/>
      </c>
      <c r="L21" s="302"/>
      <c r="M21" s="289"/>
      <c r="N21" s="289"/>
      <c r="O21" s="289"/>
      <c r="P21" s="289"/>
      <c r="Q21" s="290"/>
      <c r="R21" s="274"/>
      <c r="S21" s="61"/>
      <c r="T21" s="62" t="s">
        <v>338</v>
      </c>
      <c r="U21" s="61"/>
      <c r="V21" s="305"/>
      <c r="W21" s="312"/>
      <c r="X21" s="294"/>
      <c r="Y21" s="297"/>
      <c r="Z21" s="272"/>
    </row>
    <row r="22" spans="1:26" ht="14.25" customHeight="1" x14ac:dyDescent="0.2">
      <c r="A22" s="306" t="s">
        <v>313</v>
      </c>
      <c r="B22" s="326" t="str">
        <f>IF(男子S!T59="","",男子S!T59)</f>
        <v>藤井</v>
      </c>
      <c r="C22" s="79" t="str">
        <f>IF(R7="","",IF(R7="○","×","○"))</f>
        <v>×</v>
      </c>
      <c r="D22" s="65">
        <f>IF(U7="","",U7)</f>
        <v>11</v>
      </c>
      <c r="E22" s="66" t="s">
        <v>338</v>
      </c>
      <c r="F22" s="67">
        <f>IF(S7="","",S7)</f>
        <v>8</v>
      </c>
      <c r="G22" s="71"/>
      <c r="H22" s="72" t="str">
        <f>IF(R12="","",IF(R12="○","×","○"))</f>
        <v>×</v>
      </c>
      <c r="I22" s="80">
        <f>IF(U12="","",U12)</f>
        <v>8</v>
      </c>
      <c r="J22" s="52" t="s">
        <v>338</v>
      </c>
      <c r="K22" s="81">
        <f>IF(S12="","",S12)</f>
        <v>11</v>
      </c>
      <c r="L22" s="82"/>
      <c r="M22" s="72" t="str">
        <f>IF(R17="","",IF(R17="○","×","○"))</f>
        <v>○</v>
      </c>
      <c r="N22" s="65">
        <f>IF(U17="","",U17)</f>
        <v>11</v>
      </c>
      <c r="O22" s="66" t="s">
        <v>338</v>
      </c>
      <c r="P22" s="67">
        <f>IF(S17="","",S17)</f>
        <v>2</v>
      </c>
      <c r="Q22" s="68"/>
      <c r="R22" s="308" t="str">
        <f>IF(R23="","",IF(R23&gt;V23,"○","×"))</f>
        <v/>
      </c>
      <c r="S22" s="309"/>
      <c r="T22" s="309"/>
      <c r="U22" s="309"/>
      <c r="V22" s="309"/>
      <c r="W22" s="311">
        <f>IF($B22="","",COUNTIF($C22:$V26,"○"))</f>
        <v>1</v>
      </c>
      <c r="X22" s="293">
        <f>IF($B22="","",COUNTIF($C22:$V26,"×"))</f>
        <v>2</v>
      </c>
      <c r="Y22" s="297">
        <f>IF($B22="","",W22*2+X22)</f>
        <v>4</v>
      </c>
      <c r="Z22" s="271">
        <f t="shared" ref="Z22" si="2">IF(ISERROR(RANK(Y22,$Y$7:$Y$26,0))=TRUE,"",RANK(Y22,$Y$7:$Y$26,0))</f>
        <v>3</v>
      </c>
    </row>
    <row r="23" spans="1:26" ht="14.25" customHeight="1" x14ac:dyDescent="0.2">
      <c r="A23" s="281"/>
      <c r="B23" s="327"/>
      <c r="C23" s="319">
        <f>IF(R8="W","L",IF(R8="L","W",IF(R8="","",V8)))</f>
        <v>1</v>
      </c>
      <c r="D23" s="73">
        <f>IF(U8="","",U8)</f>
        <v>3</v>
      </c>
      <c r="E23" s="60" t="s">
        <v>338</v>
      </c>
      <c r="F23" s="74">
        <f>IF(S8="","",S8)</f>
        <v>11</v>
      </c>
      <c r="G23" s="301">
        <f>IF(OR(C23="L",C23="W"),"",R8)</f>
        <v>3</v>
      </c>
      <c r="H23" s="303">
        <f>IF(R13="W","L",IF(R13="L","W",IF(R13="","",V13)))</f>
        <v>0</v>
      </c>
      <c r="I23" s="73">
        <f>IF(U13="","",U13)</f>
        <v>11</v>
      </c>
      <c r="J23" s="60" t="s">
        <v>338</v>
      </c>
      <c r="K23" s="74">
        <f>IF(S13="","",S13)</f>
        <v>13</v>
      </c>
      <c r="L23" s="301">
        <f>IF(OR(H23="L",H23="W"),"",R13)</f>
        <v>3</v>
      </c>
      <c r="M23" s="303">
        <f>IF(R18="W","L",IF(R18="L","W",IF(R18="","",V18)))</f>
        <v>3</v>
      </c>
      <c r="N23" s="73">
        <f>IF(U18="","",U18)</f>
        <v>11</v>
      </c>
      <c r="O23" s="60" t="s">
        <v>338</v>
      </c>
      <c r="P23" s="74">
        <f>IF(S18="","",S18)</f>
        <v>4</v>
      </c>
      <c r="Q23" s="275">
        <f>IF(OR(M23="L",M23="W"),"",R18)</f>
        <v>0</v>
      </c>
      <c r="R23" s="310"/>
      <c r="S23" s="286"/>
      <c r="T23" s="286"/>
      <c r="U23" s="286"/>
      <c r="V23" s="286"/>
      <c r="W23" s="312"/>
      <c r="X23" s="294"/>
      <c r="Y23" s="332"/>
      <c r="Z23" s="272"/>
    </row>
    <row r="24" spans="1:26" ht="14.25" customHeight="1" x14ac:dyDescent="0.2">
      <c r="A24" s="281"/>
      <c r="B24" s="327"/>
      <c r="C24" s="319"/>
      <c r="D24" s="73">
        <f>IF(U9="","",U9)</f>
        <v>10</v>
      </c>
      <c r="E24" s="60" t="s">
        <v>338</v>
      </c>
      <c r="F24" s="74">
        <f>IF(S9="","",S9)</f>
        <v>12</v>
      </c>
      <c r="G24" s="301"/>
      <c r="H24" s="303"/>
      <c r="I24" s="73">
        <f>IF(U14="","",U14)</f>
        <v>8</v>
      </c>
      <c r="J24" s="60" t="s">
        <v>338</v>
      </c>
      <c r="K24" s="74">
        <f>IF(S14="","",S14)</f>
        <v>11</v>
      </c>
      <c r="L24" s="301"/>
      <c r="M24" s="303"/>
      <c r="N24" s="73">
        <f>IF(U19="","",U19)</f>
        <v>11</v>
      </c>
      <c r="O24" s="60" t="s">
        <v>338</v>
      </c>
      <c r="P24" s="74">
        <f>IF(S19="","",S19)</f>
        <v>8</v>
      </c>
      <c r="Q24" s="275"/>
      <c r="R24" s="310"/>
      <c r="S24" s="286"/>
      <c r="T24" s="286"/>
      <c r="U24" s="286"/>
      <c r="V24" s="286"/>
      <c r="W24" s="312"/>
      <c r="X24" s="294"/>
      <c r="Y24" s="332"/>
      <c r="Z24" s="272"/>
    </row>
    <row r="25" spans="1:26" ht="14.25" customHeight="1" x14ac:dyDescent="0.2">
      <c r="A25" s="281"/>
      <c r="B25" s="334" t="str">
        <f>IF(男子S!T63="","",男子S!T63)</f>
        <v>（尽　誠）</v>
      </c>
      <c r="C25" s="319"/>
      <c r="D25" s="73">
        <f>IF(U10="","",U10)</f>
        <v>6</v>
      </c>
      <c r="E25" s="60" t="s">
        <v>338</v>
      </c>
      <c r="F25" s="74">
        <f>IF(S10="","",S10)</f>
        <v>11</v>
      </c>
      <c r="G25" s="301"/>
      <c r="H25" s="303"/>
      <c r="I25" s="73" t="str">
        <f>IF(U15="","",U15)</f>
        <v/>
      </c>
      <c r="J25" s="60" t="s">
        <v>338</v>
      </c>
      <c r="K25" s="74" t="str">
        <f>IF(S15="","",S15)</f>
        <v/>
      </c>
      <c r="L25" s="301"/>
      <c r="M25" s="303"/>
      <c r="N25" s="73" t="str">
        <f>IF(U20="","",U20)</f>
        <v/>
      </c>
      <c r="O25" s="60" t="s">
        <v>338</v>
      </c>
      <c r="P25" s="74" t="str">
        <f>IF(S20="","",S20)</f>
        <v/>
      </c>
      <c r="Q25" s="275"/>
      <c r="R25" s="310"/>
      <c r="S25" s="286"/>
      <c r="T25" s="286"/>
      <c r="U25" s="286"/>
      <c r="V25" s="286"/>
      <c r="W25" s="312"/>
      <c r="X25" s="294"/>
      <c r="Y25" s="332"/>
      <c r="Z25" s="272"/>
    </row>
    <row r="26" spans="1:26" ht="14.25" customHeight="1" thickBot="1" x14ac:dyDescent="0.25">
      <c r="A26" s="325"/>
      <c r="B26" s="335"/>
      <c r="C26" s="320"/>
      <c r="D26" s="83" t="str">
        <f>IF(U11="","",U11)</f>
        <v/>
      </c>
      <c r="E26" s="84" t="s">
        <v>338</v>
      </c>
      <c r="F26" s="85" t="str">
        <f>IF(S11="","",S11)</f>
        <v/>
      </c>
      <c r="G26" s="321"/>
      <c r="H26" s="322"/>
      <c r="I26" s="86" t="str">
        <f>IF(U16="","",U16)</f>
        <v/>
      </c>
      <c r="J26" s="87" t="s">
        <v>338</v>
      </c>
      <c r="K26" s="88" t="str">
        <f>IF(S16="","",S16)</f>
        <v/>
      </c>
      <c r="L26" s="323"/>
      <c r="M26" s="322"/>
      <c r="N26" s="86" t="str">
        <f>IF(U21="","",U21)</f>
        <v/>
      </c>
      <c r="O26" s="87" t="s">
        <v>338</v>
      </c>
      <c r="P26" s="88" t="str">
        <f>IF(S21="","",S21)</f>
        <v/>
      </c>
      <c r="Q26" s="324"/>
      <c r="R26" s="328"/>
      <c r="S26" s="329"/>
      <c r="T26" s="329"/>
      <c r="U26" s="329"/>
      <c r="V26" s="329"/>
      <c r="W26" s="330"/>
      <c r="X26" s="331"/>
      <c r="Y26" s="333"/>
      <c r="Z26" s="318"/>
    </row>
    <row r="29" spans="1:26" ht="21" customHeight="1" x14ac:dyDescent="0.2">
      <c r="B29" s="48"/>
      <c r="C29" s="260" t="s">
        <v>334</v>
      </c>
      <c r="D29" s="260"/>
      <c r="E29" s="260"/>
      <c r="F29" s="260"/>
      <c r="G29" s="260"/>
      <c r="H29" s="260"/>
      <c r="I29" s="260"/>
      <c r="J29" s="260"/>
      <c r="K29" s="260"/>
      <c r="L29" s="260"/>
      <c r="N29" s="49"/>
      <c r="O29" s="336" t="s">
        <v>340</v>
      </c>
      <c r="P29" s="336"/>
      <c r="Q29" s="336"/>
      <c r="R29" s="336"/>
      <c r="S29" s="336"/>
      <c r="T29" s="336"/>
      <c r="U29" s="336"/>
      <c r="V29" s="336"/>
    </row>
    <row r="30" spans="1:26" ht="15.75" customHeight="1" thickBot="1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6" ht="13.8" x14ac:dyDescent="0.2">
      <c r="A31" s="261"/>
      <c r="B31" s="262"/>
      <c r="C31" s="265" t="s">
        <v>312</v>
      </c>
      <c r="D31" s="266"/>
      <c r="E31" s="266"/>
      <c r="F31" s="266"/>
      <c r="G31" s="267"/>
      <c r="H31" s="268" t="s">
        <v>318</v>
      </c>
      <c r="I31" s="266"/>
      <c r="J31" s="266"/>
      <c r="K31" s="266"/>
      <c r="L31" s="267"/>
      <c r="M31" s="268" t="s">
        <v>317</v>
      </c>
      <c r="N31" s="266"/>
      <c r="O31" s="266"/>
      <c r="P31" s="266"/>
      <c r="Q31" s="267"/>
      <c r="R31" s="268" t="s">
        <v>314</v>
      </c>
      <c r="S31" s="266"/>
      <c r="T31" s="266"/>
      <c r="U31" s="266"/>
      <c r="V31" s="266"/>
      <c r="W31" s="269" t="s">
        <v>335</v>
      </c>
      <c r="X31" s="250" t="s">
        <v>336</v>
      </c>
      <c r="Y31" s="250" t="s">
        <v>337</v>
      </c>
      <c r="Z31" s="252" t="s">
        <v>321</v>
      </c>
    </row>
    <row r="32" spans="1:26" ht="29.25" customHeight="1" thickBot="1" x14ac:dyDescent="0.25">
      <c r="A32" s="263"/>
      <c r="B32" s="264"/>
      <c r="C32" s="254" t="str">
        <f>IF(B33="","",B33)</f>
        <v>大西</v>
      </c>
      <c r="D32" s="255"/>
      <c r="E32" s="255"/>
      <c r="F32" s="255"/>
      <c r="G32" s="255"/>
      <c r="H32" s="256" t="str">
        <f>IF(B38="","",B38)</f>
        <v>山下</v>
      </c>
      <c r="I32" s="255"/>
      <c r="J32" s="255"/>
      <c r="K32" s="255"/>
      <c r="L32" s="255"/>
      <c r="M32" s="255" t="str">
        <f>IF(B43="","",B43)</f>
        <v>井原</v>
      </c>
      <c r="N32" s="255"/>
      <c r="O32" s="255"/>
      <c r="P32" s="255"/>
      <c r="Q32" s="255"/>
      <c r="R32" s="257" t="str">
        <f>IF(B48="","",B48)</f>
        <v>森</v>
      </c>
      <c r="S32" s="257"/>
      <c r="T32" s="257"/>
      <c r="U32" s="257"/>
      <c r="V32" s="258"/>
      <c r="W32" s="270"/>
      <c r="X32" s="251"/>
      <c r="Y32" s="251"/>
      <c r="Z32" s="253"/>
    </row>
    <row r="33" spans="1:26" ht="14.25" customHeight="1" x14ac:dyDescent="0.2">
      <c r="A33" s="280" t="s">
        <v>312</v>
      </c>
      <c r="B33" s="283" t="str">
        <f>IF(男子S!O71="","",男子S!O71)</f>
        <v>大西</v>
      </c>
      <c r="C33" s="285" t="str">
        <f>IF(C34="","",IF(C34&gt;G34,"○","×"))</f>
        <v/>
      </c>
      <c r="D33" s="286"/>
      <c r="E33" s="286"/>
      <c r="F33" s="286"/>
      <c r="G33" s="287"/>
      <c r="H33" s="50" t="str">
        <f>IF(H34="","",IF(H34="W","○",IF(H34="L","×",IF(H34&gt;L34,"○","×"))))</f>
        <v>○</v>
      </c>
      <c r="I33" s="51">
        <v>11</v>
      </c>
      <c r="J33" s="52" t="s">
        <v>338</v>
      </c>
      <c r="K33" s="51">
        <v>2</v>
      </c>
      <c r="L33" s="53"/>
      <c r="M33" s="50" t="str">
        <f>IF(M34="","",IF(M34="W","○",IF(M34="L","×",IF(M34&gt;Q34,"○","×"))))</f>
        <v>○</v>
      </c>
      <c r="N33" s="51">
        <v>11</v>
      </c>
      <c r="O33" s="52" t="s">
        <v>338</v>
      </c>
      <c r="P33" s="51">
        <v>7</v>
      </c>
      <c r="Q33" s="54"/>
      <c r="R33" s="55" t="str">
        <f>IF(R34="","",IF(R34="W","○",IF(R34="L","×",IF(R34&gt;V34,"○","×"))))</f>
        <v>○</v>
      </c>
      <c r="S33" s="56">
        <v>11</v>
      </c>
      <c r="T33" s="57" t="s">
        <v>338</v>
      </c>
      <c r="U33" s="56">
        <v>7</v>
      </c>
      <c r="V33" s="58"/>
      <c r="W33" s="291">
        <f>IF($B33="","",COUNTIF($C33:$V37,"○"))</f>
        <v>3</v>
      </c>
      <c r="X33" s="293">
        <f>IF($B33="","",COUNTIF($C33:$V37,"×"))</f>
        <v>0</v>
      </c>
      <c r="Y33" s="295">
        <f>IF($B33="","",W33*2+X33)</f>
        <v>6</v>
      </c>
      <c r="Z33" s="271">
        <f>IF(ISERROR(RANK(Y33,$Y$33:$Y$52,0))=TRUE,"",RANK(Y33,$Y$33:$Y$52,0))+4</f>
        <v>5</v>
      </c>
    </row>
    <row r="34" spans="1:26" ht="14.25" customHeight="1" x14ac:dyDescent="0.2">
      <c r="A34" s="281"/>
      <c r="B34" s="284"/>
      <c r="C34" s="285"/>
      <c r="D34" s="286"/>
      <c r="E34" s="286"/>
      <c r="F34" s="286"/>
      <c r="G34" s="287"/>
      <c r="H34" s="273">
        <f>IF(I33="","",IF(I33&gt;K33,1,0)+IF(I34&gt;K34,1,0)+IF(I35&gt;K35,1,0)+IF(I36&gt;K36,1,0)+IF(I37&gt;K37,1,0))</f>
        <v>3</v>
      </c>
      <c r="I34" s="59">
        <v>11</v>
      </c>
      <c r="J34" s="60" t="s">
        <v>338</v>
      </c>
      <c r="K34" s="59">
        <v>7</v>
      </c>
      <c r="L34" s="275">
        <f>IF(OR(H34="L",H34="W"),"",IF(I33="","",IF(I33&lt;K33,1,0)+IF(I34&lt;K34,1,0)+IF(I35&lt;K35,1,0)+IF(I36&lt;K36,1,0)+IF(I37&lt;K37,1,0)))</f>
        <v>0</v>
      </c>
      <c r="M34" s="273">
        <f>IF(N33="","",IF(N33&gt;P33,1,0)+IF(N34&gt;P34,1,0)+IF(N35&gt;P35,1,0)+IF(N36&gt;P36,1,0)+IF(N37&gt;P37,1,0))</f>
        <v>3</v>
      </c>
      <c r="N34" s="59">
        <v>11</v>
      </c>
      <c r="O34" s="60" t="s">
        <v>338</v>
      </c>
      <c r="P34" s="59">
        <v>9</v>
      </c>
      <c r="Q34" s="277">
        <f>IF(OR(M34="L",M34="W"),"",IF(N33="","",IF(N33&lt;P33,1,0)+IF(N34&lt;P34,1,0)+IF(N35&lt;P35,1,0)+IF(N36&lt;P36,1,0)+IF(N37&lt;P37,1,0)))</f>
        <v>0</v>
      </c>
      <c r="R34" s="273">
        <f>IF(S33="","",IF(S33&gt;U33,1,0)+IF(S34&gt;U34,1,0)+IF(S35&gt;U35,1,0)+IF(S36&gt;U36,1,0)+IF(S37&gt;U37,1,0))</f>
        <v>3</v>
      </c>
      <c r="S34" s="59">
        <v>6</v>
      </c>
      <c r="T34" s="60" t="s">
        <v>338</v>
      </c>
      <c r="U34" s="59">
        <v>11</v>
      </c>
      <c r="V34" s="278">
        <f>IF(OR(R34="L",R34="W"),"",IF(S33="","",IF(S33&lt;U33,1,0)+IF(S34&lt;U34,1,0)+IF(S35&lt;U35,1,0)+IF(S36&lt;U36,1,0)+IF(S37&lt;U37,1,0)))</f>
        <v>1</v>
      </c>
      <c r="W34" s="292"/>
      <c r="X34" s="294"/>
      <c r="Y34" s="296"/>
      <c r="Z34" s="272"/>
    </row>
    <row r="35" spans="1:26" ht="14.25" customHeight="1" x14ac:dyDescent="0.2">
      <c r="A35" s="281"/>
      <c r="B35" s="284" t="s">
        <v>339</v>
      </c>
      <c r="C35" s="285"/>
      <c r="D35" s="286"/>
      <c r="E35" s="286"/>
      <c r="F35" s="286"/>
      <c r="G35" s="287"/>
      <c r="H35" s="273"/>
      <c r="I35" s="59">
        <v>11</v>
      </c>
      <c r="J35" s="60" t="s">
        <v>338</v>
      </c>
      <c r="K35" s="59">
        <v>7</v>
      </c>
      <c r="L35" s="275"/>
      <c r="M35" s="273"/>
      <c r="N35" s="59">
        <v>11</v>
      </c>
      <c r="O35" s="60" t="s">
        <v>338</v>
      </c>
      <c r="P35" s="59">
        <v>7</v>
      </c>
      <c r="Q35" s="277"/>
      <c r="R35" s="273"/>
      <c r="S35" s="59">
        <v>11</v>
      </c>
      <c r="T35" s="60" t="s">
        <v>338</v>
      </c>
      <c r="U35" s="59">
        <v>6</v>
      </c>
      <c r="V35" s="278"/>
      <c r="W35" s="292"/>
      <c r="X35" s="294"/>
      <c r="Y35" s="296"/>
      <c r="Z35" s="272"/>
    </row>
    <row r="36" spans="1:26" ht="14.25" customHeight="1" x14ac:dyDescent="0.2">
      <c r="A36" s="281"/>
      <c r="B36" s="298" t="str">
        <f>IF(男子S!O75="","",男子S!O75)</f>
        <v>（尽　誠）</v>
      </c>
      <c r="C36" s="285"/>
      <c r="D36" s="286"/>
      <c r="E36" s="286"/>
      <c r="F36" s="286"/>
      <c r="G36" s="287"/>
      <c r="H36" s="273"/>
      <c r="I36" s="59"/>
      <c r="J36" s="60" t="s">
        <v>338</v>
      </c>
      <c r="K36" s="59"/>
      <c r="L36" s="275"/>
      <c r="M36" s="273"/>
      <c r="N36" s="59"/>
      <c r="O36" s="60" t="s">
        <v>338</v>
      </c>
      <c r="P36" s="59"/>
      <c r="Q36" s="277"/>
      <c r="R36" s="273"/>
      <c r="S36" s="59">
        <v>11</v>
      </c>
      <c r="T36" s="60" t="s">
        <v>338</v>
      </c>
      <c r="U36" s="59">
        <v>9</v>
      </c>
      <c r="V36" s="278"/>
      <c r="W36" s="292"/>
      <c r="X36" s="294"/>
      <c r="Y36" s="296"/>
      <c r="Z36" s="272"/>
    </row>
    <row r="37" spans="1:26" ht="14.25" customHeight="1" x14ac:dyDescent="0.2">
      <c r="A37" s="282"/>
      <c r="B37" s="298" t="s">
        <v>339</v>
      </c>
      <c r="C37" s="288"/>
      <c r="D37" s="289"/>
      <c r="E37" s="289"/>
      <c r="F37" s="289"/>
      <c r="G37" s="290"/>
      <c r="H37" s="274"/>
      <c r="I37" s="61"/>
      <c r="J37" s="62" t="s">
        <v>338</v>
      </c>
      <c r="K37" s="61"/>
      <c r="L37" s="276"/>
      <c r="M37" s="273"/>
      <c r="N37" s="63"/>
      <c r="O37" s="64" t="s">
        <v>338</v>
      </c>
      <c r="P37" s="63"/>
      <c r="Q37" s="277"/>
      <c r="R37" s="274"/>
      <c r="S37" s="61"/>
      <c r="T37" s="62" t="s">
        <v>338</v>
      </c>
      <c r="U37" s="61"/>
      <c r="V37" s="279"/>
      <c r="W37" s="292"/>
      <c r="X37" s="294"/>
      <c r="Y37" s="297"/>
      <c r="Z37" s="272"/>
    </row>
    <row r="38" spans="1:26" ht="14.25" customHeight="1" x14ac:dyDescent="0.2">
      <c r="A38" s="306" t="s">
        <v>318</v>
      </c>
      <c r="B38" s="307" t="str">
        <f>IF(男子S!BE71="","",男子S!BE71)</f>
        <v>山下</v>
      </c>
      <c r="C38" s="50" t="str">
        <f>IF(H33="","",IF(H33="○","×","○"))</f>
        <v>×</v>
      </c>
      <c r="D38" s="65">
        <f>IF(K33="","",K33)</f>
        <v>2</v>
      </c>
      <c r="E38" s="66" t="s">
        <v>338</v>
      </c>
      <c r="F38" s="67">
        <f>IF(I33="","",I33)</f>
        <v>11</v>
      </c>
      <c r="G38" s="68"/>
      <c r="H38" s="308" t="str">
        <f>IF(H39="","",IF(H39&gt;L39,"○","×"))</f>
        <v/>
      </c>
      <c r="I38" s="309"/>
      <c r="J38" s="309"/>
      <c r="K38" s="309"/>
      <c r="L38" s="309"/>
      <c r="M38" s="69" t="str">
        <f>IF(M39="","",IF(M39="W","○",IF(M39="L","×",IF(M39&gt;Q39,"○","×"))))</f>
        <v>×</v>
      </c>
      <c r="N38" s="70">
        <v>11</v>
      </c>
      <c r="O38" s="66" t="s">
        <v>338</v>
      </c>
      <c r="P38" s="70">
        <v>13</v>
      </c>
      <c r="Q38" s="71"/>
      <c r="R38" s="72" t="str">
        <f>IF(R39="","",IF(R39="W","○",IF(R39="L","×",IF(R39&gt;V39,"○","×"))))</f>
        <v>×</v>
      </c>
      <c r="S38" s="51">
        <v>8</v>
      </c>
      <c r="T38" s="52" t="s">
        <v>338</v>
      </c>
      <c r="U38" s="51">
        <v>11</v>
      </c>
      <c r="V38" s="54"/>
      <c r="W38" s="311">
        <f>IF($B38="","",COUNTIF($C38:$V42,"○"))</f>
        <v>0</v>
      </c>
      <c r="X38" s="293">
        <f>IF($B38="","",COUNTIF($C38:$V42,"×"))</f>
        <v>3</v>
      </c>
      <c r="Y38" s="313">
        <f>IF($B38="","",W38*2+X38)</f>
        <v>3</v>
      </c>
      <c r="Z38" s="271">
        <f>IF(ISERROR(RANK(Y38,$Y$33:$Y$52,0))=TRUE,"",RANK(Y38,$Y$33:$Y$52,0))+4</f>
        <v>8</v>
      </c>
    </row>
    <row r="39" spans="1:26" ht="14.25" customHeight="1" x14ac:dyDescent="0.2">
      <c r="A39" s="281"/>
      <c r="B39" s="284"/>
      <c r="C39" s="299">
        <f>IF(H34="W","L",IF(H34="L","W",IF(H34="","",L34)))</f>
        <v>0</v>
      </c>
      <c r="D39" s="73">
        <f>IF(K34="","",K34)</f>
        <v>7</v>
      </c>
      <c r="E39" s="60" t="s">
        <v>338</v>
      </c>
      <c r="F39" s="74">
        <f>IF(I34="","",I34)</f>
        <v>11</v>
      </c>
      <c r="G39" s="275">
        <f>IF(OR(C39="L",C39="W"),"",H34)</f>
        <v>3</v>
      </c>
      <c r="H39" s="310"/>
      <c r="I39" s="286"/>
      <c r="J39" s="286"/>
      <c r="K39" s="286"/>
      <c r="L39" s="286"/>
      <c r="M39" s="273">
        <f>IF(N38="","",IF(N38&gt;P38,1,0)+IF(N39&gt;P39,1,0)+IF(N40&gt;P40,1,0)+IF(N41&gt;P41,1,0)+IF(N42&gt;P42,1,0))</f>
        <v>0</v>
      </c>
      <c r="N39" s="59">
        <v>9</v>
      </c>
      <c r="O39" s="60" t="s">
        <v>338</v>
      </c>
      <c r="P39" s="59">
        <v>11</v>
      </c>
      <c r="Q39" s="301">
        <f>IF(OR(M39="L",M39="W"),"",IF(N38="","",IF(N38&lt;P38,1,0)+IF(N39&lt;P39,1,0)+IF(N40&lt;P40,1,0)+IF(N41&lt;P41,1,0)+IF(N42&lt;P42,1,0)))</f>
        <v>3</v>
      </c>
      <c r="R39" s="303">
        <f>IF(S38="","",IF(S38&gt;U38,1,0)+IF(S39&gt;U39,1,0)+IF(S40&gt;U40,1,0)+IF(S41&gt;U41,1,0)+IF(S42&gt;U42,1,0))</f>
        <v>0</v>
      </c>
      <c r="S39" s="59">
        <v>7</v>
      </c>
      <c r="T39" s="60" t="s">
        <v>338</v>
      </c>
      <c r="U39" s="59">
        <v>11</v>
      </c>
      <c r="V39" s="277">
        <f>IF(OR(R39="L",R39="W"),"",IF(S38="","",IF(S38&lt;U38,1,0)+IF(S39&lt;U39,1,0)+IF(S40&lt;U40,1,0)+IF(S41&lt;U41,1,0)+IF(S42&lt;U42,1,0)))</f>
        <v>3</v>
      </c>
      <c r="W39" s="312"/>
      <c r="X39" s="294"/>
      <c r="Y39" s="296"/>
      <c r="Z39" s="272"/>
    </row>
    <row r="40" spans="1:26" ht="14.25" customHeight="1" x14ac:dyDescent="0.2">
      <c r="A40" s="281"/>
      <c r="B40" s="284"/>
      <c r="C40" s="299"/>
      <c r="D40" s="73">
        <f>IF(K35="","",K35)</f>
        <v>7</v>
      </c>
      <c r="E40" s="60" t="s">
        <v>338</v>
      </c>
      <c r="F40" s="74">
        <f>IF(I35="","",I35)</f>
        <v>11</v>
      </c>
      <c r="G40" s="275"/>
      <c r="H40" s="310"/>
      <c r="I40" s="286"/>
      <c r="J40" s="286"/>
      <c r="K40" s="286"/>
      <c r="L40" s="286"/>
      <c r="M40" s="273"/>
      <c r="N40" s="59">
        <v>7</v>
      </c>
      <c r="O40" s="60" t="s">
        <v>338</v>
      </c>
      <c r="P40" s="59">
        <v>11</v>
      </c>
      <c r="Q40" s="301"/>
      <c r="R40" s="303"/>
      <c r="S40" s="59">
        <v>7</v>
      </c>
      <c r="T40" s="60" t="s">
        <v>338</v>
      </c>
      <c r="U40" s="59">
        <v>11</v>
      </c>
      <c r="V40" s="277"/>
      <c r="W40" s="312"/>
      <c r="X40" s="294"/>
      <c r="Y40" s="296"/>
      <c r="Z40" s="272"/>
    </row>
    <row r="41" spans="1:26" ht="14.25" customHeight="1" x14ac:dyDescent="0.2">
      <c r="A41" s="281"/>
      <c r="B41" s="314" t="str">
        <f>IF(男子S!BE75="","",男子S!BE75)</f>
        <v>（香川西）</v>
      </c>
      <c r="C41" s="299"/>
      <c r="D41" s="73" t="str">
        <f>IF(K36="","",K36)</f>
        <v/>
      </c>
      <c r="E41" s="60" t="s">
        <v>338</v>
      </c>
      <c r="F41" s="74" t="str">
        <f>IF(I36="","",I36)</f>
        <v/>
      </c>
      <c r="G41" s="275"/>
      <c r="H41" s="310"/>
      <c r="I41" s="286"/>
      <c r="J41" s="286"/>
      <c r="K41" s="286"/>
      <c r="L41" s="286"/>
      <c r="M41" s="273"/>
      <c r="N41" s="59"/>
      <c r="O41" s="60" t="s">
        <v>338</v>
      </c>
      <c r="P41" s="59"/>
      <c r="Q41" s="301"/>
      <c r="R41" s="303"/>
      <c r="S41" s="59"/>
      <c r="T41" s="60" t="s">
        <v>338</v>
      </c>
      <c r="U41" s="59"/>
      <c r="V41" s="277"/>
      <c r="W41" s="312"/>
      <c r="X41" s="294"/>
      <c r="Y41" s="296"/>
      <c r="Z41" s="272"/>
    </row>
    <row r="42" spans="1:26" ht="14.25" customHeight="1" x14ac:dyDescent="0.2">
      <c r="A42" s="282"/>
      <c r="B42" s="315"/>
      <c r="C42" s="300"/>
      <c r="D42" s="75" t="str">
        <f>IF(K37="","",K37)</f>
        <v/>
      </c>
      <c r="E42" s="62" t="s">
        <v>338</v>
      </c>
      <c r="F42" s="76" t="str">
        <f>IF(I37="","",I37)</f>
        <v/>
      </c>
      <c r="G42" s="276"/>
      <c r="H42" s="310"/>
      <c r="I42" s="286"/>
      <c r="J42" s="286"/>
      <c r="K42" s="286"/>
      <c r="L42" s="286"/>
      <c r="M42" s="274"/>
      <c r="N42" s="61"/>
      <c r="O42" s="62" t="s">
        <v>338</v>
      </c>
      <c r="P42" s="61"/>
      <c r="Q42" s="302"/>
      <c r="R42" s="304"/>
      <c r="S42" s="61"/>
      <c r="T42" s="62" t="s">
        <v>338</v>
      </c>
      <c r="U42" s="61"/>
      <c r="V42" s="305"/>
      <c r="W42" s="312"/>
      <c r="X42" s="294"/>
      <c r="Y42" s="297"/>
      <c r="Z42" s="272"/>
    </row>
    <row r="43" spans="1:26" ht="14.25" customHeight="1" x14ac:dyDescent="0.2">
      <c r="A43" s="306" t="s">
        <v>317</v>
      </c>
      <c r="B43" s="316" t="str">
        <f>IF(男子S!AZ71="","",男子S!AZ71)</f>
        <v>井原</v>
      </c>
      <c r="C43" s="50" t="str">
        <f>IF(M33="","",IF(M33="○","×","○"))</f>
        <v>×</v>
      </c>
      <c r="D43" s="65">
        <f>IF(P33="","",P33)</f>
        <v>7</v>
      </c>
      <c r="E43" s="66" t="s">
        <v>338</v>
      </c>
      <c r="F43" s="67">
        <f>IF(N33="","",N33)</f>
        <v>11</v>
      </c>
      <c r="G43" s="68"/>
      <c r="H43" s="69" t="str">
        <f>IF(M38="","",IF(M38="○","×","○"))</f>
        <v>○</v>
      </c>
      <c r="I43" s="65">
        <f>IF(P38="","",P38)</f>
        <v>13</v>
      </c>
      <c r="J43" s="66" t="s">
        <v>338</v>
      </c>
      <c r="K43" s="67">
        <f>IF(N38="","",N38)</f>
        <v>11</v>
      </c>
      <c r="L43" s="71"/>
      <c r="M43" s="286" t="str">
        <f>IF(M44="","",IF(M44&gt;Q44,"○","×"))</f>
        <v/>
      </c>
      <c r="N43" s="286"/>
      <c r="O43" s="286"/>
      <c r="P43" s="286"/>
      <c r="Q43" s="287"/>
      <c r="R43" s="50" t="str">
        <f>IF(R44="","",IF(R44="W","○",IF(R44="L","×",IF(R44&gt;V44,"○","×"))))</f>
        <v>×</v>
      </c>
      <c r="S43" s="51">
        <v>7</v>
      </c>
      <c r="T43" s="52" t="s">
        <v>338</v>
      </c>
      <c r="U43" s="51">
        <v>11</v>
      </c>
      <c r="V43" s="54"/>
      <c r="W43" s="311">
        <f>IF($B43="","",COUNTIF($C43:$V47,"○"))</f>
        <v>1</v>
      </c>
      <c r="X43" s="293">
        <f>IF($B43="","",COUNTIF($C43:$V47,"×"))</f>
        <v>2</v>
      </c>
      <c r="Y43" s="313">
        <f>IF($B43="","",W43*2+X43)</f>
        <v>4</v>
      </c>
      <c r="Z43" s="271">
        <f>IF(ISERROR(RANK(Y43,$Y$33:$Y$52,0))=TRUE,"",RANK(Y43,$Y$33:$Y$52,0))+4</f>
        <v>7</v>
      </c>
    </row>
    <row r="44" spans="1:26" ht="14.25" customHeight="1" x14ac:dyDescent="0.2">
      <c r="A44" s="281"/>
      <c r="B44" s="284"/>
      <c r="C44" s="299">
        <f>IF(M34="W","L",IF(M34="L","W",IF(M34="","",Q34)))</f>
        <v>0</v>
      </c>
      <c r="D44" s="73">
        <f>IF(P34="","",P34)</f>
        <v>9</v>
      </c>
      <c r="E44" s="60" t="s">
        <v>338</v>
      </c>
      <c r="F44" s="74">
        <f>IF(N34="","",N34)</f>
        <v>11</v>
      </c>
      <c r="G44" s="277">
        <f>IF(OR(C44="L",C44="W"),"",M34)</f>
        <v>3</v>
      </c>
      <c r="H44" s="273">
        <f>IF(M39="W","L",IF(M39="L","W",IF(M39="","",Q39)))</f>
        <v>3</v>
      </c>
      <c r="I44" s="73">
        <f>IF(P39="","",P39)</f>
        <v>11</v>
      </c>
      <c r="J44" s="60" t="s">
        <v>338</v>
      </c>
      <c r="K44" s="74">
        <f>IF(N39="","",N39)</f>
        <v>9</v>
      </c>
      <c r="L44" s="301">
        <f>IF(OR(H44="L",H44="W"),"",M39)</f>
        <v>0</v>
      </c>
      <c r="M44" s="286"/>
      <c r="N44" s="286"/>
      <c r="O44" s="286"/>
      <c r="P44" s="286"/>
      <c r="Q44" s="287"/>
      <c r="R44" s="273">
        <f>IF(S43="","",IF(S43&gt;U43,1,0)+IF(S44&gt;U44,1,0)+IF(S45&gt;U45,1,0)+IF(S46&gt;U46,1,0)+IF(S47&gt;U47,1,0))</f>
        <v>2</v>
      </c>
      <c r="S44" s="59">
        <v>11</v>
      </c>
      <c r="T44" s="60" t="s">
        <v>338</v>
      </c>
      <c r="U44" s="59">
        <v>6</v>
      </c>
      <c r="V44" s="277">
        <f>IF(OR(R44="L",R44="W"),"",IF(S43="","",IF(S43&lt;U43,1,0)+IF(S44&lt;U44,1,0)+IF(S45&lt;U45,1,0)+IF(S46&lt;U46,1,0)+IF(S47&lt;U47,1,0)))</f>
        <v>3</v>
      </c>
      <c r="W44" s="312"/>
      <c r="X44" s="294"/>
      <c r="Y44" s="296"/>
      <c r="Z44" s="272"/>
    </row>
    <row r="45" spans="1:26" ht="14.25" customHeight="1" x14ac:dyDescent="0.2">
      <c r="A45" s="281"/>
      <c r="B45" s="284"/>
      <c r="C45" s="299"/>
      <c r="D45" s="73">
        <f>IF(P35="","",P35)</f>
        <v>7</v>
      </c>
      <c r="E45" s="60" t="s">
        <v>338</v>
      </c>
      <c r="F45" s="74">
        <f>IF(N35="","",N35)</f>
        <v>11</v>
      </c>
      <c r="G45" s="277"/>
      <c r="H45" s="273"/>
      <c r="I45" s="73">
        <f>IF(P40="","",P40)</f>
        <v>11</v>
      </c>
      <c r="J45" s="60" t="s">
        <v>338</v>
      </c>
      <c r="K45" s="74">
        <f>IF(N40="","",N40)</f>
        <v>7</v>
      </c>
      <c r="L45" s="301"/>
      <c r="M45" s="286"/>
      <c r="N45" s="286"/>
      <c r="O45" s="286"/>
      <c r="P45" s="286"/>
      <c r="Q45" s="287"/>
      <c r="R45" s="273"/>
      <c r="S45" s="59">
        <v>11</v>
      </c>
      <c r="T45" s="60" t="s">
        <v>338</v>
      </c>
      <c r="U45" s="59">
        <v>9</v>
      </c>
      <c r="V45" s="277"/>
      <c r="W45" s="312"/>
      <c r="X45" s="294"/>
      <c r="Y45" s="296"/>
      <c r="Z45" s="272"/>
    </row>
    <row r="46" spans="1:26" ht="14.25" customHeight="1" x14ac:dyDescent="0.2">
      <c r="A46" s="281"/>
      <c r="B46" s="314" t="str">
        <f>IF(男子S!AZ75="","",男子S!AZ75)</f>
        <v>（高中央）</v>
      </c>
      <c r="C46" s="299"/>
      <c r="D46" s="73" t="str">
        <f>IF(P36="","",P36)</f>
        <v/>
      </c>
      <c r="E46" s="60" t="s">
        <v>338</v>
      </c>
      <c r="F46" s="74" t="str">
        <f>IF(N36="","",N36)</f>
        <v/>
      </c>
      <c r="G46" s="277"/>
      <c r="H46" s="273"/>
      <c r="I46" s="73" t="str">
        <f>IF(P41="","",P41)</f>
        <v/>
      </c>
      <c r="J46" s="60" t="s">
        <v>338</v>
      </c>
      <c r="K46" s="74" t="str">
        <f>IF(N41="","",N41)</f>
        <v/>
      </c>
      <c r="L46" s="301"/>
      <c r="M46" s="286"/>
      <c r="N46" s="286"/>
      <c r="O46" s="286"/>
      <c r="P46" s="286"/>
      <c r="Q46" s="287"/>
      <c r="R46" s="273"/>
      <c r="S46" s="59">
        <v>9</v>
      </c>
      <c r="T46" s="60" t="s">
        <v>338</v>
      </c>
      <c r="U46" s="59">
        <v>11</v>
      </c>
      <c r="V46" s="277"/>
      <c r="W46" s="312"/>
      <c r="X46" s="294"/>
      <c r="Y46" s="296"/>
      <c r="Z46" s="272"/>
    </row>
    <row r="47" spans="1:26" ht="14.25" customHeight="1" x14ac:dyDescent="0.2">
      <c r="A47" s="282"/>
      <c r="B47" s="317"/>
      <c r="C47" s="299"/>
      <c r="D47" s="77" t="str">
        <f>IF(P37="","",P37)</f>
        <v/>
      </c>
      <c r="E47" s="64" t="s">
        <v>338</v>
      </c>
      <c r="F47" s="78" t="str">
        <f>IF(N37="","",N37)</f>
        <v/>
      </c>
      <c r="G47" s="277"/>
      <c r="H47" s="274"/>
      <c r="I47" s="75" t="str">
        <f>IF(P42="","",P42)</f>
        <v/>
      </c>
      <c r="J47" s="62" t="s">
        <v>338</v>
      </c>
      <c r="K47" s="76" t="str">
        <f>IF(N42="","",N42)</f>
        <v/>
      </c>
      <c r="L47" s="302"/>
      <c r="M47" s="289"/>
      <c r="N47" s="289"/>
      <c r="O47" s="289"/>
      <c r="P47" s="289"/>
      <c r="Q47" s="290"/>
      <c r="R47" s="274"/>
      <c r="S47" s="61">
        <v>11</v>
      </c>
      <c r="T47" s="62" t="s">
        <v>338</v>
      </c>
      <c r="U47" s="61">
        <v>13</v>
      </c>
      <c r="V47" s="305"/>
      <c r="W47" s="312"/>
      <c r="X47" s="294"/>
      <c r="Y47" s="297"/>
      <c r="Z47" s="272"/>
    </row>
    <row r="48" spans="1:26" ht="14.25" customHeight="1" x14ac:dyDescent="0.2">
      <c r="A48" s="306" t="s">
        <v>314</v>
      </c>
      <c r="B48" s="326" t="str">
        <f>IF(男子S!T71="","",男子S!T71)</f>
        <v>森</v>
      </c>
      <c r="C48" s="79" t="str">
        <f>IF(R33="","",IF(R33="○","×","○"))</f>
        <v>×</v>
      </c>
      <c r="D48" s="65">
        <f>IF(U33="","",U33)</f>
        <v>7</v>
      </c>
      <c r="E48" s="66" t="s">
        <v>338</v>
      </c>
      <c r="F48" s="67">
        <f>IF(S33="","",S33)</f>
        <v>11</v>
      </c>
      <c r="G48" s="71"/>
      <c r="H48" s="72" t="str">
        <f>IF(R38="","",IF(R38="○","×","○"))</f>
        <v>○</v>
      </c>
      <c r="I48" s="80">
        <f>IF(U38="","",U38)</f>
        <v>11</v>
      </c>
      <c r="J48" s="52" t="s">
        <v>338</v>
      </c>
      <c r="K48" s="81">
        <f>IF(S38="","",S38)</f>
        <v>8</v>
      </c>
      <c r="L48" s="82"/>
      <c r="M48" s="72" t="str">
        <f>IF(R43="","",IF(R43="○","×","○"))</f>
        <v>○</v>
      </c>
      <c r="N48" s="65">
        <f>IF(U43="","",U43)</f>
        <v>11</v>
      </c>
      <c r="O48" s="66" t="s">
        <v>338</v>
      </c>
      <c r="P48" s="67">
        <f>IF(S43="","",S43)</f>
        <v>7</v>
      </c>
      <c r="Q48" s="68"/>
      <c r="R48" s="308" t="str">
        <f>IF(R49="","",IF(R49&gt;V49,"○","×"))</f>
        <v/>
      </c>
      <c r="S48" s="309"/>
      <c r="T48" s="309"/>
      <c r="U48" s="309"/>
      <c r="V48" s="309"/>
      <c r="W48" s="311">
        <f>IF($B48="","",COUNTIF($C48:$V52,"○"))</f>
        <v>2</v>
      </c>
      <c r="X48" s="293">
        <f>IF($B48="","",COUNTIF($C48:$V52,"×"))</f>
        <v>1</v>
      </c>
      <c r="Y48" s="297">
        <f>IF($B48="","",W48*2+X48)</f>
        <v>5</v>
      </c>
      <c r="Z48" s="271">
        <f>IF(ISERROR(RANK(Y48,$Y$33:$Y$52,0))=TRUE,"",RANK(Y48,$Y$33:$Y$52,0))+4</f>
        <v>6</v>
      </c>
    </row>
    <row r="49" spans="1:26" ht="14.25" customHeight="1" x14ac:dyDescent="0.2">
      <c r="A49" s="281"/>
      <c r="B49" s="327"/>
      <c r="C49" s="319">
        <f>IF(R34="W","L",IF(R34="L","W",IF(R34="","",V34)))</f>
        <v>1</v>
      </c>
      <c r="D49" s="73">
        <f>IF(U34="","",U34)</f>
        <v>11</v>
      </c>
      <c r="E49" s="60" t="s">
        <v>338</v>
      </c>
      <c r="F49" s="74">
        <f>IF(S34="","",S34)</f>
        <v>6</v>
      </c>
      <c r="G49" s="301">
        <f>IF(OR(C49="L",C49="W"),"",R34)</f>
        <v>3</v>
      </c>
      <c r="H49" s="303">
        <f>IF(R39="W","L",IF(R39="L","W",IF(R39="","",V39)))</f>
        <v>3</v>
      </c>
      <c r="I49" s="73">
        <f>IF(U39="","",U39)</f>
        <v>11</v>
      </c>
      <c r="J49" s="60" t="s">
        <v>338</v>
      </c>
      <c r="K49" s="74">
        <f>IF(S39="","",S39)</f>
        <v>7</v>
      </c>
      <c r="L49" s="301">
        <f>IF(OR(H49="L",H49="W"),"",R39)</f>
        <v>0</v>
      </c>
      <c r="M49" s="303">
        <f>IF(R44="W","L",IF(R44="L","W",IF(R44="","",V44)))</f>
        <v>3</v>
      </c>
      <c r="N49" s="73">
        <f>IF(U44="","",U44)</f>
        <v>6</v>
      </c>
      <c r="O49" s="60" t="s">
        <v>338</v>
      </c>
      <c r="P49" s="74">
        <f>IF(S44="","",S44)</f>
        <v>11</v>
      </c>
      <c r="Q49" s="275">
        <f>IF(OR(M49="L",M49="W"),"",R44)</f>
        <v>2</v>
      </c>
      <c r="R49" s="310"/>
      <c r="S49" s="286"/>
      <c r="T49" s="286"/>
      <c r="U49" s="286"/>
      <c r="V49" s="286"/>
      <c r="W49" s="312"/>
      <c r="X49" s="294"/>
      <c r="Y49" s="332"/>
      <c r="Z49" s="272"/>
    </row>
    <row r="50" spans="1:26" ht="14.25" customHeight="1" x14ac:dyDescent="0.2">
      <c r="A50" s="281"/>
      <c r="B50" s="327"/>
      <c r="C50" s="319"/>
      <c r="D50" s="73">
        <f>IF(U35="","",U35)</f>
        <v>6</v>
      </c>
      <c r="E50" s="60" t="s">
        <v>338</v>
      </c>
      <c r="F50" s="74">
        <f>IF(S35="","",S35)</f>
        <v>11</v>
      </c>
      <c r="G50" s="301"/>
      <c r="H50" s="303"/>
      <c r="I50" s="73">
        <f>IF(U40="","",U40)</f>
        <v>11</v>
      </c>
      <c r="J50" s="60" t="s">
        <v>338</v>
      </c>
      <c r="K50" s="74">
        <f>IF(S40="","",S40)</f>
        <v>7</v>
      </c>
      <c r="L50" s="301"/>
      <c r="M50" s="303"/>
      <c r="N50" s="73">
        <f>IF(U45="","",U45)</f>
        <v>9</v>
      </c>
      <c r="O50" s="60" t="s">
        <v>338</v>
      </c>
      <c r="P50" s="74">
        <f>IF(S45="","",S45)</f>
        <v>11</v>
      </c>
      <c r="Q50" s="275"/>
      <c r="R50" s="310"/>
      <c r="S50" s="286"/>
      <c r="T50" s="286"/>
      <c r="U50" s="286"/>
      <c r="V50" s="286"/>
      <c r="W50" s="312"/>
      <c r="X50" s="294"/>
      <c r="Y50" s="332"/>
      <c r="Z50" s="272"/>
    </row>
    <row r="51" spans="1:26" ht="14.25" customHeight="1" x14ac:dyDescent="0.2">
      <c r="A51" s="281"/>
      <c r="B51" s="334" t="str">
        <f>IF(男子S!T75="","",男子S!T75)</f>
        <v>（尽　誠）</v>
      </c>
      <c r="C51" s="319"/>
      <c r="D51" s="73">
        <f>IF(U36="","",U36)</f>
        <v>9</v>
      </c>
      <c r="E51" s="60" t="s">
        <v>338</v>
      </c>
      <c r="F51" s="74">
        <f>IF(S36="","",S36)</f>
        <v>11</v>
      </c>
      <c r="G51" s="301"/>
      <c r="H51" s="303"/>
      <c r="I51" s="73" t="str">
        <f>IF(U41="","",U41)</f>
        <v/>
      </c>
      <c r="J51" s="60" t="s">
        <v>338</v>
      </c>
      <c r="K51" s="74" t="str">
        <f>IF(S41="","",S41)</f>
        <v/>
      </c>
      <c r="L51" s="301"/>
      <c r="M51" s="303"/>
      <c r="N51" s="73">
        <f>IF(U46="","",U46)</f>
        <v>11</v>
      </c>
      <c r="O51" s="60" t="s">
        <v>338</v>
      </c>
      <c r="P51" s="74">
        <f>IF(S46="","",S46)</f>
        <v>9</v>
      </c>
      <c r="Q51" s="275"/>
      <c r="R51" s="310"/>
      <c r="S51" s="286"/>
      <c r="T51" s="286"/>
      <c r="U51" s="286"/>
      <c r="V51" s="286"/>
      <c r="W51" s="312"/>
      <c r="X51" s="294"/>
      <c r="Y51" s="332"/>
      <c r="Z51" s="272"/>
    </row>
    <row r="52" spans="1:26" ht="14.25" customHeight="1" thickBot="1" x14ac:dyDescent="0.25">
      <c r="A52" s="325"/>
      <c r="B52" s="335"/>
      <c r="C52" s="320"/>
      <c r="D52" s="83" t="str">
        <f>IF(U37="","",U37)</f>
        <v/>
      </c>
      <c r="E52" s="84" t="s">
        <v>338</v>
      </c>
      <c r="F52" s="85" t="str">
        <f>IF(S37="","",S37)</f>
        <v/>
      </c>
      <c r="G52" s="321"/>
      <c r="H52" s="322"/>
      <c r="I52" s="86" t="str">
        <f>IF(U42="","",U42)</f>
        <v/>
      </c>
      <c r="J52" s="87" t="s">
        <v>338</v>
      </c>
      <c r="K52" s="88" t="str">
        <f>IF(S42="","",S42)</f>
        <v/>
      </c>
      <c r="L52" s="323"/>
      <c r="M52" s="322"/>
      <c r="N52" s="86">
        <f>IF(U47="","",U47)</f>
        <v>13</v>
      </c>
      <c r="O52" s="87" t="s">
        <v>338</v>
      </c>
      <c r="P52" s="88">
        <f>IF(S47="","",S47)</f>
        <v>11</v>
      </c>
      <c r="Q52" s="324"/>
      <c r="R52" s="328"/>
      <c r="S52" s="329"/>
      <c r="T52" s="329"/>
      <c r="U52" s="329"/>
      <c r="V52" s="329"/>
      <c r="W52" s="330"/>
      <c r="X52" s="331"/>
      <c r="Y52" s="333"/>
      <c r="Z52" s="318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3"/>
  <conditionalFormatting sqref="C7 H12 M17 R22">
    <cfRule type="cellIs" dxfId="11" priority="7" stopIfTrue="1" operator="equal">
      <formula>"×"</formula>
    </cfRule>
  </conditionalFormatting>
  <conditionalFormatting sqref="C33 H38 M43 R48">
    <cfRule type="cellIs" dxfId="10" priority="1" stopIfTrue="1" operator="equal">
      <formula>"×"</formula>
    </cfRule>
  </conditionalFormatting>
  <conditionalFormatting sqref="H7 M7 R7 C12 M12 R12 C17 H17 R17 C22 H22 M22">
    <cfRule type="cellIs" dxfId="9" priority="8" stopIfTrue="1" operator="equal">
      <formula>"×"</formula>
    </cfRule>
    <cfRule type="cellIs" dxfId="8" priority="9" stopIfTrue="1" operator="equal">
      <formula>"○"</formula>
    </cfRule>
  </conditionalFormatting>
  <conditionalFormatting sqref="H33 M33 R33 C38 M38 R38 C43 H43 R43 C48 H48 M48">
    <cfRule type="cellIs" dxfId="7" priority="2" stopIfTrue="1" operator="equal">
      <formula>"×"</formula>
    </cfRule>
    <cfRule type="cellIs" dxfId="6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DAE8-7D2C-4360-B40E-DD228DF173A5}">
  <sheetPr>
    <pageSetUpPr fitToPage="1"/>
  </sheetPr>
  <dimension ref="A1:Z52"/>
  <sheetViews>
    <sheetView tabSelected="1" workbookViewId="0">
      <selection activeCell="AF119" sqref="AF119"/>
    </sheetView>
  </sheetViews>
  <sheetFormatPr defaultColWidth="8.77734375" defaultRowHeight="15.75" customHeight="1" x14ac:dyDescent="0.2"/>
  <cols>
    <col min="1" max="1" width="3.44140625" style="47" bestFit="1" customWidth="1"/>
    <col min="2" max="2" width="10.44140625" style="47" customWidth="1"/>
    <col min="3" max="6" width="2.44140625" style="47" customWidth="1"/>
    <col min="7" max="7" width="2.44140625" style="89" customWidth="1"/>
    <col min="8" max="11" width="2.44140625" style="47" customWidth="1"/>
    <col min="12" max="12" width="2.44140625" style="89" customWidth="1"/>
    <col min="13" max="16" width="2.44140625" style="47" customWidth="1"/>
    <col min="17" max="17" width="2.44140625" style="89" customWidth="1"/>
    <col min="18" max="21" width="2.44140625" style="47" customWidth="1"/>
    <col min="22" max="22" width="2.44140625" style="89" customWidth="1"/>
    <col min="23" max="24" width="4.44140625" style="47" bestFit="1" customWidth="1"/>
    <col min="25" max="25" width="8.88671875" style="47" bestFit="1" customWidth="1"/>
    <col min="26" max="26" width="6.77734375" style="47" bestFit="1" customWidth="1"/>
    <col min="27" max="256" width="8.77734375" style="47"/>
    <col min="257" max="257" width="3.44140625" style="47" bestFit="1" customWidth="1"/>
    <col min="258" max="258" width="10.44140625" style="47" customWidth="1"/>
    <col min="259" max="278" width="2.44140625" style="47" customWidth="1"/>
    <col min="279" max="280" width="4.44140625" style="47" bestFit="1" customWidth="1"/>
    <col min="281" max="281" width="8.88671875" style="47" bestFit="1" customWidth="1"/>
    <col min="282" max="282" width="6.77734375" style="47" bestFit="1" customWidth="1"/>
    <col min="283" max="512" width="8.77734375" style="47"/>
    <col min="513" max="513" width="3.44140625" style="47" bestFit="1" customWidth="1"/>
    <col min="514" max="514" width="10.44140625" style="47" customWidth="1"/>
    <col min="515" max="534" width="2.44140625" style="47" customWidth="1"/>
    <col min="535" max="536" width="4.44140625" style="47" bestFit="1" customWidth="1"/>
    <col min="537" max="537" width="8.88671875" style="47" bestFit="1" customWidth="1"/>
    <col min="538" max="538" width="6.77734375" style="47" bestFit="1" customWidth="1"/>
    <col min="539" max="768" width="8.77734375" style="47"/>
    <col min="769" max="769" width="3.44140625" style="47" bestFit="1" customWidth="1"/>
    <col min="770" max="770" width="10.44140625" style="47" customWidth="1"/>
    <col min="771" max="790" width="2.44140625" style="47" customWidth="1"/>
    <col min="791" max="792" width="4.44140625" style="47" bestFit="1" customWidth="1"/>
    <col min="793" max="793" width="8.88671875" style="47" bestFit="1" customWidth="1"/>
    <col min="794" max="794" width="6.77734375" style="47" bestFit="1" customWidth="1"/>
    <col min="795" max="1024" width="8.77734375" style="47"/>
    <col min="1025" max="1025" width="3.44140625" style="47" bestFit="1" customWidth="1"/>
    <col min="1026" max="1026" width="10.44140625" style="47" customWidth="1"/>
    <col min="1027" max="1046" width="2.44140625" style="47" customWidth="1"/>
    <col min="1047" max="1048" width="4.44140625" style="47" bestFit="1" customWidth="1"/>
    <col min="1049" max="1049" width="8.88671875" style="47" bestFit="1" customWidth="1"/>
    <col min="1050" max="1050" width="6.77734375" style="47" bestFit="1" customWidth="1"/>
    <col min="1051" max="1280" width="8.77734375" style="47"/>
    <col min="1281" max="1281" width="3.44140625" style="47" bestFit="1" customWidth="1"/>
    <col min="1282" max="1282" width="10.44140625" style="47" customWidth="1"/>
    <col min="1283" max="1302" width="2.44140625" style="47" customWidth="1"/>
    <col min="1303" max="1304" width="4.44140625" style="47" bestFit="1" customWidth="1"/>
    <col min="1305" max="1305" width="8.88671875" style="47" bestFit="1" customWidth="1"/>
    <col min="1306" max="1306" width="6.77734375" style="47" bestFit="1" customWidth="1"/>
    <col min="1307" max="1536" width="8.77734375" style="47"/>
    <col min="1537" max="1537" width="3.44140625" style="47" bestFit="1" customWidth="1"/>
    <col min="1538" max="1538" width="10.44140625" style="47" customWidth="1"/>
    <col min="1539" max="1558" width="2.44140625" style="47" customWidth="1"/>
    <col min="1559" max="1560" width="4.44140625" style="47" bestFit="1" customWidth="1"/>
    <col min="1561" max="1561" width="8.88671875" style="47" bestFit="1" customWidth="1"/>
    <col min="1562" max="1562" width="6.77734375" style="47" bestFit="1" customWidth="1"/>
    <col min="1563" max="1792" width="8.77734375" style="47"/>
    <col min="1793" max="1793" width="3.44140625" style="47" bestFit="1" customWidth="1"/>
    <col min="1794" max="1794" width="10.44140625" style="47" customWidth="1"/>
    <col min="1795" max="1814" width="2.44140625" style="47" customWidth="1"/>
    <col min="1815" max="1816" width="4.44140625" style="47" bestFit="1" customWidth="1"/>
    <col min="1817" max="1817" width="8.88671875" style="47" bestFit="1" customWidth="1"/>
    <col min="1818" max="1818" width="6.77734375" style="47" bestFit="1" customWidth="1"/>
    <col min="1819" max="2048" width="8.77734375" style="47"/>
    <col min="2049" max="2049" width="3.44140625" style="47" bestFit="1" customWidth="1"/>
    <col min="2050" max="2050" width="10.44140625" style="47" customWidth="1"/>
    <col min="2051" max="2070" width="2.44140625" style="47" customWidth="1"/>
    <col min="2071" max="2072" width="4.44140625" style="47" bestFit="1" customWidth="1"/>
    <col min="2073" max="2073" width="8.88671875" style="47" bestFit="1" customWidth="1"/>
    <col min="2074" max="2074" width="6.77734375" style="47" bestFit="1" customWidth="1"/>
    <col min="2075" max="2304" width="8.77734375" style="47"/>
    <col min="2305" max="2305" width="3.44140625" style="47" bestFit="1" customWidth="1"/>
    <col min="2306" max="2306" width="10.44140625" style="47" customWidth="1"/>
    <col min="2307" max="2326" width="2.44140625" style="47" customWidth="1"/>
    <col min="2327" max="2328" width="4.44140625" style="47" bestFit="1" customWidth="1"/>
    <col min="2329" max="2329" width="8.88671875" style="47" bestFit="1" customWidth="1"/>
    <col min="2330" max="2330" width="6.77734375" style="47" bestFit="1" customWidth="1"/>
    <col min="2331" max="2560" width="8.77734375" style="47"/>
    <col min="2561" max="2561" width="3.44140625" style="47" bestFit="1" customWidth="1"/>
    <col min="2562" max="2562" width="10.44140625" style="47" customWidth="1"/>
    <col min="2563" max="2582" width="2.44140625" style="47" customWidth="1"/>
    <col min="2583" max="2584" width="4.44140625" style="47" bestFit="1" customWidth="1"/>
    <col min="2585" max="2585" width="8.88671875" style="47" bestFit="1" customWidth="1"/>
    <col min="2586" max="2586" width="6.77734375" style="47" bestFit="1" customWidth="1"/>
    <col min="2587" max="2816" width="8.77734375" style="47"/>
    <col min="2817" max="2817" width="3.44140625" style="47" bestFit="1" customWidth="1"/>
    <col min="2818" max="2818" width="10.44140625" style="47" customWidth="1"/>
    <col min="2819" max="2838" width="2.44140625" style="47" customWidth="1"/>
    <col min="2839" max="2840" width="4.44140625" style="47" bestFit="1" customWidth="1"/>
    <col min="2841" max="2841" width="8.88671875" style="47" bestFit="1" customWidth="1"/>
    <col min="2842" max="2842" width="6.77734375" style="47" bestFit="1" customWidth="1"/>
    <col min="2843" max="3072" width="8.77734375" style="47"/>
    <col min="3073" max="3073" width="3.44140625" style="47" bestFit="1" customWidth="1"/>
    <col min="3074" max="3074" width="10.44140625" style="47" customWidth="1"/>
    <col min="3075" max="3094" width="2.44140625" style="47" customWidth="1"/>
    <col min="3095" max="3096" width="4.44140625" style="47" bestFit="1" customWidth="1"/>
    <col min="3097" max="3097" width="8.88671875" style="47" bestFit="1" customWidth="1"/>
    <col min="3098" max="3098" width="6.77734375" style="47" bestFit="1" customWidth="1"/>
    <col min="3099" max="3328" width="8.77734375" style="47"/>
    <col min="3329" max="3329" width="3.44140625" style="47" bestFit="1" customWidth="1"/>
    <col min="3330" max="3330" width="10.44140625" style="47" customWidth="1"/>
    <col min="3331" max="3350" width="2.44140625" style="47" customWidth="1"/>
    <col min="3351" max="3352" width="4.44140625" style="47" bestFit="1" customWidth="1"/>
    <col min="3353" max="3353" width="8.88671875" style="47" bestFit="1" customWidth="1"/>
    <col min="3354" max="3354" width="6.77734375" style="47" bestFit="1" customWidth="1"/>
    <col min="3355" max="3584" width="8.77734375" style="47"/>
    <col min="3585" max="3585" width="3.44140625" style="47" bestFit="1" customWidth="1"/>
    <col min="3586" max="3586" width="10.44140625" style="47" customWidth="1"/>
    <col min="3587" max="3606" width="2.44140625" style="47" customWidth="1"/>
    <col min="3607" max="3608" width="4.44140625" style="47" bestFit="1" customWidth="1"/>
    <col min="3609" max="3609" width="8.88671875" style="47" bestFit="1" customWidth="1"/>
    <col min="3610" max="3610" width="6.77734375" style="47" bestFit="1" customWidth="1"/>
    <col min="3611" max="3840" width="8.77734375" style="47"/>
    <col min="3841" max="3841" width="3.44140625" style="47" bestFit="1" customWidth="1"/>
    <col min="3842" max="3842" width="10.44140625" style="47" customWidth="1"/>
    <col min="3843" max="3862" width="2.44140625" style="47" customWidth="1"/>
    <col min="3863" max="3864" width="4.44140625" style="47" bestFit="1" customWidth="1"/>
    <col min="3865" max="3865" width="8.88671875" style="47" bestFit="1" customWidth="1"/>
    <col min="3866" max="3866" width="6.77734375" style="47" bestFit="1" customWidth="1"/>
    <col min="3867" max="4096" width="8.77734375" style="47"/>
    <col min="4097" max="4097" width="3.44140625" style="47" bestFit="1" customWidth="1"/>
    <col min="4098" max="4098" width="10.44140625" style="47" customWidth="1"/>
    <col min="4099" max="4118" width="2.44140625" style="47" customWidth="1"/>
    <col min="4119" max="4120" width="4.44140625" style="47" bestFit="1" customWidth="1"/>
    <col min="4121" max="4121" width="8.88671875" style="47" bestFit="1" customWidth="1"/>
    <col min="4122" max="4122" width="6.77734375" style="47" bestFit="1" customWidth="1"/>
    <col min="4123" max="4352" width="8.77734375" style="47"/>
    <col min="4353" max="4353" width="3.44140625" style="47" bestFit="1" customWidth="1"/>
    <col min="4354" max="4354" width="10.44140625" style="47" customWidth="1"/>
    <col min="4355" max="4374" width="2.44140625" style="47" customWidth="1"/>
    <col min="4375" max="4376" width="4.44140625" style="47" bestFit="1" customWidth="1"/>
    <col min="4377" max="4377" width="8.88671875" style="47" bestFit="1" customWidth="1"/>
    <col min="4378" max="4378" width="6.77734375" style="47" bestFit="1" customWidth="1"/>
    <col min="4379" max="4608" width="8.77734375" style="47"/>
    <col min="4609" max="4609" width="3.44140625" style="47" bestFit="1" customWidth="1"/>
    <col min="4610" max="4610" width="10.44140625" style="47" customWidth="1"/>
    <col min="4611" max="4630" width="2.44140625" style="47" customWidth="1"/>
    <col min="4631" max="4632" width="4.44140625" style="47" bestFit="1" customWidth="1"/>
    <col min="4633" max="4633" width="8.88671875" style="47" bestFit="1" customWidth="1"/>
    <col min="4634" max="4634" width="6.77734375" style="47" bestFit="1" customWidth="1"/>
    <col min="4635" max="4864" width="8.77734375" style="47"/>
    <col min="4865" max="4865" width="3.44140625" style="47" bestFit="1" customWidth="1"/>
    <col min="4866" max="4866" width="10.44140625" style="47" customWidth="1"/>
    <col min="4867" max="4886" width="2.44140625" style="47" customWidth="1"/>
    <col min="4887" max="4888" width="4.44140625" style="47" bestFit="1" customWidth="1"/>
    <col min="4889" max="4889" width="8.88671875" style="47" bestFit="1" customWidth="1"/>
    <col min="4890" max="4890" width="6.77734375" style="47" bestFit="1" customWidth="1"/>
    <col min="4891" max="5120" width="8.77734375" style="47"/>
    <col min="5121" max="5121" width="3.44140625" style="47" bestFit="1" customWidth="1"/>
    <col min="5122" max="5122" width="10.44140625" style="47" customWidth="1"/>
    <col min="5123" max="5142" width="2.44140625" style="47" customWidth="1"/>
    <col min="5143" max="5144" width="4.44140625" style="47" bestFit="1" customWidth="1"/>
    <col min="5145" max="5145" width="8.88671875" style="47" bestFit="1" customWidth="1"/>
    <col min="5146" max="5146" width="6.77734375" style="47" bestFit="1" customWidth="1"/>
    <col min="5147" max="5376" width="8.77734375" style="47"/>
    <col min="5377" max="5377" width="3.44140625" style="47" bestFit="1" customWidth="1"/>
    <col min="5378" max="5378" width="10.44140625" style="47" customWidth="1"/>
    <col min="5379" max="5398" width="2.44140625" style="47" customWidth="1"/>
    <col min="5399" max="5400" width="4.44140625" style="47" bestFit="1" customWidth="1"/>
    <col min="5401" max="5401" width="8.88671875" style="47" bestFit="1" customWidth="1"/>
    <col min="5402" max="5402" width="6.77734375" style="47" bestFit="1" customWidth="1"/>
    <col min="5403" max="5632" width="8.77734375" style="47"/>
    <col min="5633" max="5633" width="3.44140625" style="47" bestFit="1" customWidth="1"/>
    <col min="5634" max="5634" width="10.44140625" style="47" customWidth="1"/>
    <col min="5635" max="5654" width="2.44140625" style="47" customWidth="1"/>
    <col min="5655" max="5656" width="4.44140625" style="47" bestFit="1" customWidth="1"/>
    <col min="5657" max="5657" width="8.88671875" style="47" bestFit="1" customWidth="1"/>
    <col min="5658" max="5658" width="6.77734375" style="47" bestFit="1" customWidth="1"/>
    <col min="5659" max="5888" width="8.77734375" style="47"/>
    <col min="5889" max="5889" width="3.44140625" style="47" bestFit="1" customWidth="1"/>
    <col min="5890" max="5890" width="10.44140625" style="47" customWidth="1"/>
    <col min="5891" max="5910" width="2.44140625" style="47" customWidth="1"/>
    <col min="5911" max="5912" width="4.44140625" style="47" bestFit="1" customWidth="1"/>
    <col min="5913" max="5913" width="8.88671875" style="47" bestFit="1" customWidth="1"/>
    <col min="5914" max="5914" width="6.77734375" style="47" bestFit="1" customWidth="1"/>
    <col min="5915" max="6144" width="8.77734375" style="47"/>
    <col min="6145" max="6145" width="3.44140625" style="47" bestFit="1" customWidth="1"/>
    <col min="6146" max="6146" width="10.44140625" style="47" customWidth="1"/>
    <col min="6147" max="6166" width="2.44140625" style="47" customWidth="1"/>
    <col min="6167" max="6168" width="4.44140625" style="47" bestFit="1" customWidth="1"/>
    <col min="6169" max="6169" width="8.88671875" style="47" bestFit="1" customWidth="1"/>
    <col min="6170" max="6170" width="6.77734375" style="47" bestFit="1" customWidth="1"/>
    <col min="6171" max="6400" width="8.77734375" style="47"/>
    <col min="6401" max="6401" width="3.44140625" style="47" bestFit="1" customWidth="1"/>
    <col min="6402" max="6402" width="10.44140625" style="47" customWidth="1"/>
    <col min="6403" max="6422" width="2.44140625" style="47" customWidth="1"/>
    <col min="6423" max="6424" width="4.44140625" style="47" bestFit="1" customWidth="1"/>
    <col min="6425" max="6425" width="8.88671875" style="47" bestFit="1" customWidth="1"/>
    <col min="6426" max="6426" width="6.77734375" style="47" bestFit="1" customWidth="1"/>
    <col min="6427" max="6656" width="8.77734375" style="47"/>
    <col min="6657" max="6657" width="3.44140625" style="47" bestFit="1" customWidth="1"/>
    <col min="6658" max="6658" width="10.44140625" style="47" customWidth="1"/>
    <col min="6659" max="6678" width="2.44140625" style="47" customWidth="1"/>
    <col min="6679" max="6680" width="4.44140625" style="47" bestFit="1" customWidth="1"/>
    <col min="6681" max="6681" width="8.88671875" style="47" bestFit="1" customWidth="1"/>
    <col min="6682" max="6682" width="6.77734375" style="47" bestFit="1" customWidth="1"/>
    <col min="6683" max="6912" width="8.77734375" style="47"/>
    <col min="6913" max="6913" width="3.44140625" style="47" bestFit="1" customWidth="1"/>
    <col min="6914" max="6914" width="10.44140625" style="47" customWidth="1"/>
    <col min="6915" max="6934" width="2.44140625" style="47" customWidth="1"/>
    <col min="6935" max="6936" width="4.44140625" style="47" bestFit="1" customWidth="1"/>
    <col min="6937" max="6937" width="8.88671875" style="47" bestFit="1" customWidth="1"/>
    <col min="6938" max="6938" width="6.77734375" style="47" bestFit="1" customWidth="1"/>
    <col min="6939" max="7168" width="8.77734375" style="47"/>
    <col min="7169" max="7169" width="3.44140625" style="47" bestFit="1" customWidth="1"/>
    <col min="7170" max="7170" width="10.44140625" style="47" customWidth="1"/>
    <col min="7171" max="7190" width="2.44140625" style="47" customWidth="1"/>
    <col min="7191" max="7192" width="4.44140625" style="47" bestFit="1" customWidth="1"/>
    <col min="7193" max="7193" width="8.88671875" style="47" bestFit="1" customWidth="1"/>
    <col min="7194" max="7194" width="6.77734375" style="47" bestFit="1" customWidth="1"/>
    <col min="7195" max="7424" width="8.77734375" style="47"/>
    <col min="7425" max="7425" width="3.44140625" style="47" bestFit="1" customWidth="1"/>
    <col min="7426" max="7426" width="10.44140625" style="47" customWidth="1"/>
    <col min="7427" max="7446" width="2.44140625" style="47" customWidth="1"/>
    <col min="7447" max="7448" width="4.44140625" style="47" bestFit="1" customWidth="1"/>
    <col min="7449" max="7449" width="8.88671875" style="47" bestFit="1" customWidth="1"/>
    <col min="7450" max="7450" width="6.77734375" style="47" bestFit="1" customWidth="1"/>
    <col min="7451" max="7680" width="8.77734375" style="47"/>
    <col min="7681" max="7681" width="3.44140625" style="47" bestFit="1" customWidth="1"/>
    <col min="7682" max="7682" width="10.44140625" style="47" customWidth="1"/>
    <col min="7683" max="7702" width="2.44140625" style="47" customWidth="1"/>
    <col min="7703" max="7704" width="4.44140625" style="47" bestFit="1" customWidth="1"/>
    <col min="7705" max="7705" width="8.88671875" style="47" bestFit="1" customWidth="1"/>
    <col min="7706" max="7706" width="6.77734375" style="47" bestFit="1" customWidth="1"/>
    <col min="7707" max="7936" width="8.77734375" style="47"/>
    <col min="7937" max="7937" width="3.44140625" style="47" bestFit="1" customWidth="1"/>
    <col min="7938" max="7938" width="10.44140625" style="47" customWidth="1"/>
    <col min="7939" max="7958" width="2.44140625" style="47" customWidth="1"/>
    <col min="7959" max="7960" width="4.44140625" style="47" bestFit="1" customWidth="1"/>
    <col min="7961" max="7961" width="8.88671875" style="47" bestFit="1" customWidth="1"/>
    <col min="7962" max="7962" width="6.77734375" style="47" bestFit="1" customWidth="1"/>
    <col min="7963" max="8192" width="8.77734375" style="47"/>
    <col min="8193" max="8193" width="3.44140625" style="47" bestFit="1" customWidth="1"/>
    <col min="8194" max="8194" width="10.44140625" style="47" customWidth="1"/>
    <col min="8195" max="8214" width="2.44140625" style="47" customWidth="1"/>
    <col min="8215" max="8216" width="4.44140625" style="47" bestFit="1" customWidth="1"/>
    <col min="8217" max="8217" width="8.88671875" style="47" bestFit="1" customWidth="1"/>
    <col min="8218" max="8218" width="6.77734375" style="47" bestFit="1" customWidth="1"/>
    <col min="8219" max="8448" width="8.77734375" style="47"/>
    <col min="8449" max="8449" width="3.44140625" style="47" bestFit="1" customWidth="1"/>
    <col min="8450" max="8450" width="10.44140625" style="47" customWidth="1"/>
    <col min="8451" max="8470" width="2.44140625" style="47" customWidth="1"/>
    <col min="8471" max="8472" width="4.44140625" style="47" bestFit="1" customWidth="1"/>
    <col min="8473" max="8473" width="8.88671875" style="47" bestFit="1" customWidth="1"/>
    <col min="8474" max="8474" width="6.77734375" style="47" bestFit="1" customWidth="1"/>
    <col min="8475" max="8704" width="8.77734375" style="47"/>
    <col min="8705" max="8705" width="3.44140625" style="47" bestFit="1" customWidth="1"/>
    <col min="8706" max="8706" width="10.44140625" style="47" customWidth="1"/>
    <col min="8707" max="8726" width="2.44140625" style="47" customWidth="1"/>
    <col min="8727" max="8728" width="4.44140625" style="47" bestFit="1" customWidth="1"/>
    <col min="8729" max="8729" width="8.88671875" style="47" bestFit="1" customWidth="1"/>
    <col min="8730" max="8730" width="6.77734375" style="47" bestFit="1" customWidth="1"/>
    <col min="8731" max="8960" width="8.77734375" style="47"/>
    <col min="8961" max="8961" width="3.44140625" style="47" bestFit="1" customWidth="1"/>
    <col min="8962" max="8962" width="10.44140625" style="47" customWidth="1"/>
    <col min="8963" max="8982" width="2.44140625" style="47" customWidth="1"/>
    <col min="8983" max="8984" width="4.44140625" style="47" bestFit="1" customWidth="1"/>
    <col min="8985" max="8985" width="8.88671875" style="47" bestFit="1" customWidth="1"/>
    <col min="8986" max="8986" width="6.77734375" style="47" bestFit="1" customWidth="1"/>
    <col min="8987" max="9216" width="8.77734375" style="47"/>
    <col min="9217" max="9217" width="3.44140625" style="47" bestFit="1" customWidth="1"/>
    <col min="9218" max="9218" width="10.44140625" style="47" customWidth="1"/>
    <col min="9219" max="9238" width="2.44140625" style="47" customWidth="1"/>
    <col min="9239" max="9240" width="4.44140625" style="47" bestFit="1" customWidth="1"/>
    <col min="9241" max="9241" width="8.88671875" style="47" bestFit="1" customWidth="1"/>
    <col min="9242" max="9242" width="6.77734375" style="47" bestFit="1" customWidth="1"/>
    <col min="9243" max="9472" width="8.77734375" style="47"/>
    <col min="9473" max="9473" width="3.44140625" style="47" bestFit="1" customWidth="1"/>
    <col min="9474" max="9474" width="10.44140625" style="47" customWidth="1"/>
    <col min="9475" max="9494" width="2.44140625" style="47" customWidth="1"/>
    <col min="9495" max="9496" width="4.44140625" style="47" bestFit="1" customWidth="1"/>
    <col min="9497" max="9497" width="8.88671875" style="47" bestFit="1" customWidth="1"/>
    <col min="9498" max="9498" width="6.77734375" style="47" bestFit="1" customWidth="1"/>
    <col min="9499" max="9728" width="8.77734375" style="47"/>
    <col min="9729" max="9729" width="3.44140625" style="47" bestFit="1" customWidth="1"/>
    <col min="9730" max="9730" width="10.44140625" style="47" customWidth="1"/>
    <col min="9731" max="9750" width="2.44140625" style="47" customWidth="1"/>
    <col min="9751" max="9752" width="4.44140625" style="47" bestFit="1" customWidth="1"/>
    <col min="9753" max="9753" width="8.88671875" style="47" bestFit="1" customWidth="1"/>
    <col min="9754" max="9754" width="6.77734375" style="47" bestFit="1" customWidth="1"/>
    <col min="9755" max="9984" width="8.77734375" style="47"/>
    <col min="9985" max="9985" width="3.44140625" style="47" bestFit="1" customWidth="1"/>
    <col min="9986" max="9986" width="10.44140625" style="47" customWidth="1"/>
    <col min="9987" max="10006" width="2.44140625" style="47" customWidth="1"/>
    <col min="10007" max="10008" width="4.44140625" style="47" bestFit="1" customWidth="1"/>
    <col min="10009" max="10009" width="8.88671875" style="47" bestFit="1" customWidth="1"/>
    <col min="10010" max="10010" width="6.77734375" style="47" bestFit="1" customWidth="1"/>
    <col min="10011" max="10240" width="8.77734375" style="47"/>
    <col min="10241" max="10241" width="3.44140625" style="47" bestFit="1" customWidth="1"/>
    <col min="10242" max="10242" width="10.44140625" style="47" customWidth="1"/>
    <col min="10243" max="10262" width="2.44140625" style="47" customWidth="1"/>
    <col min="10263" max="10264" width="4.44140625" style="47" bestFit="1" customWidth="1"/>
    <col min="10265" max="10265" width="8.88671875" style="47" bestFit="1" customWidth="1"/>
    <col min="10266" max="10266" width="6.77734375" style="47" bestFit="1" customWidth="1"/>
    <col min="10267" max="10496" width="8.77734375" style="47"/>
    <col min="10497" max="10497" width="3.44140625" style="47" bestFit="1" customWidth="1"/>
    <col min="10498" max="10498" width="10.44140625" style="47" customWidth="1"/>
    <col min="10499" max="10518" width="2.44140625" style="47" customWidth="1"/>
    <col min="10519" max="10520" width="4.44140625" style="47" bestFit="1" customWidth="1"/>
    <col min="10521" max="10521" width="8.88671875" style="47" bestFit="1" customWidth="1"/>
    <col min="10522" max="10522" width="6.77734375" style="47" bestFit="1" customWidth="1"/>
    <col min="10523" max="10752" width="8.77734375" style="47"/>
    <col min="10753" max="10753" width="3.44140625" style="47" bestFit="1" customWidth="1"/>
    <col min="10754" max="10754" width="10.44140625" style="47" customWidth="1"/>
    <col min="10755" max="10774" width="2.44140625" style="47" customWidth="1"/>
    <col min="10775" max="10776" width="4.44140625" style="47" bestFit="1" customWidth="1"/>
    <col min="10777" max="10777" width="8.88671875" style="47" bestFit="1" customWidth="1"/>
    <col min="10778" max="10778" width="6.77734375" style="47" bestFit="1" customWidth="1"/>
    <col min="10779" max="11008" width="8.77734375" style="47"/>
    <col min="11009" max="11009" width="3.44140625" style="47" bestFit="1" customWidth="1"/>
    <col min="11010" max="11010" width="10.44140625" style="47" customWidth="1"/>
    <col min="11011" max="11030" width="2.44140625" style="47" customWidth="1"/>
    <col min="11031" max="11032" width="4.44140625" style="47" bestFit="1" customWidth="1"/>
    <col min="11033" max="11033" width="8.88671875" style="47" bestFit="1" customWidth="1"/>
    <col min="11034" max="11034" width="6.77734375" style="47" bestFit="1" customWidth="1"/>
    <col min="11035" max="11264" width="8.77734375" style="47"/>
    <col min="11265" max="11265" width="3.44140625" style="47" bestFit="1" customWidth="1"/>
    <col min="11266" max="11266" width="10.44140625" style="47" customWidth="1"/>
    <col min="11267" max="11286" width="2.44140625" style="47" customWidth="1"/>
    <col min="11287" max="11288" width="4.44140625" style="47" bestFit="1" customWidth="1"/>
    <col min="11289" max="11289" width="8.88671875" style="47" bestFit="1" customWidth="1"/>
    <col min="11290" max="11290" width="6.77734375" style="47" bestFit="1" customWidth="1"/>
    <col min="11291" max="11520" width="8.77734375" style="47"/>
    <col min="11521" max="11521" width="3.44140625" style="47" bestFit="1" customWidth="1"/>
    <col min="11522" max="11522" width="10.44140625" style="47" customWidth="1"/>
    <col min="11523" max="11542" width="2.44140625" style="47" customWidth="1"/>
    <col min="11543" max="11544" width="4.44140625" style="47" bestFit="1" customWidth="1"/>
    <col min="11545" max="11545" width="8.88671875" style="47" bestFit="1" customWidth="1"/>
    <col min="11546" max="11546" width="6.77734375" style="47" bestFit="1" customWidth="1"/>
    <col min="11547" max="11776" width="8.77734375" style="47"/>
    <col min="11777" max="11777" width="3.44140625" style="47" bestFit="1" customWidth="1"/>
    <col min="11778" max="11778" width="10.44140625" style="47" customWidth="1"/>
    <col min="11779" max="11798" width="2.44140625" style="47" customWidth="1"/>
    <col min="11799" max="11800" width="4.44140625" style="47" bestFit="1" customWidth="1"/>
    <col min="11801" max="11801" width="8.88671875" style="47" bestFit="1" customWidth="1"/>
    <col min="11802" max="11802" width="6.77734375" style="47" bestFit="1" customWidth="1"/>
    <col min="11803" max="12032" width="8.77734375" style="47"/>
    <col min="12033" max="12033" width="3.44140625" style="47" bestFit="1" customWidth="1"/>
    <col min="12034" max="12034" width="10.44140625" style="47" customWidth="1"/>
    <col min="12035" max="12054" width="2.44140625" style="47" customWidth="1"/>
    <col min="12055" max="12056" width="4.44140625" style="47" bestFit="1" customWidth="1"/>
    <col min="12057" max="12057" width="8.88671875" style="47" bestFit="1" customWidth="1"/>
    <col min="12058" max="12058" width="6.77734375" style="47" bestFit="1" customWidth="1"/>
    <col min="12059" max="12288" width="8.77734375" style="47"/>
    <col min="12289" max="12289" width="3.44140625" style="47" bestFit="1" customWidth="1"/>
    <col min="12290" max="12290" width="10.44140625" style="47" customWidth="1"/>
    <col min="12291" max="12310" width="2.44140625" style="47" customWidth="1"/>
    <col min="12311" max="12312" width="4.44140625" style="47" bestFit="1" customWidth="1"/>
    <col min="12313" max="12313" width="8.88671875" style="47" bestFit="1" customWidth="1"/>
    <col min="12314" max="12314" width="6.77734375" style="47" bestFit="1" customWidth="1"/>
    <col min="12315" max="12544" width="8.77734375" style="47"/>
    <col min="12545" max="12545" width="3.44140625" style="47" bestFit="1" customWidth="1"/>
    <col min="12546" max="12546" width="10.44140625" style="47" customWidth="1"/>
    <col min="12547" max="12566" width="2.44140625" style="47" customWidth="1"/>
    <col min="12567" max="12568" width="4.44140625" style="47" bestFit="1" customWidth="1"/>
    <col min="12569" max="12569" width="8.88671875" style="47" bestFit="1" customWidth="1"/>
    <col min="12570" max="12570" width="6.77734375" style="47" bestFit="1" customWidth="1"/>
    <col min="12571" max="12800" width="8.77734375" style="47"/>
    <col min="12801" max="12801" width="3.44140625" style="47" bestFit="1" customWidth="1"/>
    <col min="12802" max="12802" width="10.44140625" style="47" customWidth="1"/>
    <col min="12803" max="12822" width="2.44140625" style="47" customWidth="1"/>
    <col min="12823" max="12824" width="4.44140625" style="47" bestFit="1" customWidth="1"/>
    <col min="12825" max="12825" width="8.88671875" style="47" bestFit="1" customWidth="1"/>
    <col min="12826" max="12826" width="6.77734375" style="47" bestFit="1" customWidth="1"/>
    <col min="12827" max="13056" width="8.77734375" style="47"/>
    <col min="13057" max="13057" width="3.44140625" style="47" bestFit="1" customWidth="1"/>
    <col min="13058" max="13058" width="10.44140625" style="47" customWidth="1"/>
    <col min="13059" max="13078" width="2.44140625" style="47" customWidth="1"/>
    <col min="13079" max="13080" width="4.44140625" style="47" bestFit="1" customWidth="1"/>
    <col min="13081" max="13081" width="8.88671875" style="47" bestFit="1" customWidth="1"/>
    <col min="13082" max="13082" width="6.77734375" style="47" bestFit="1" customWidth="1"/>
    <col min="13083" max="13312" width="8.77734375" style="47"/>
    <col min="13313" max="13313" width="3.44140625" style="47" bestFit="1" customWidth="1"/>
    <col min="13314" max="13314" width="10.44140625" style="47" customWidth="1"/>
    <col min="13315" max="13334" width="2.44140625" style="47" customWidth="1"/>
    <col min="13335" max="13336" width="4.44140625" style="47" bestFit="1" customWidth="1"/>
    <col min="13337" max="13337" width="8.88671875" style="47" bestFit="1" customWidth="1"/>
    <col min="13338" max="13338" width="6.77734375" style="47" bestFit="1" customWidth="1"/>
    <col min="13339" max="13568" width="8.77734375" style="47"/>
    <col min="13569" max="13569" width="3.44140625" style="47" bestFit="1" customWidth="1"/>
    <col min="13570" max="13570" width="10.44140625" style="47" customWidth="1"/>
    <col min="13571" max="13590" width="2.44140625" style="47" customWidth="1"/>
    <col min="13591" max="13592" width="4.44140625" style="47" bestFit="1" customWidth="1"/>
    <col min="13593" max="13593" width="8.88671875" style="47" bestFit="1" customWidth="1"/>
    <col min="13594" max="13594" width="6.77734375" style="47" bestFit="1" customWidth="1"/>
    <col min="13595" max="13824" width="8.77734375" style="47"/>
    <col min="13825" max="13825" width="3.44140625" style="47" bestFit="1" customWidth="1"/>
    <col min="13826" max="13826" width="10.44140625" style="47" customWidth="1"/>
    <col min="13827" max="13846" width="2.44140625" style="47" customWidth="1"/>
    <col min="13847" max="13848" width="4.44140625" style="47" bestFit="1" customWidth="1"/>
    <col min="13849" max="13849" width="8.88671875" style="47" bestFit="1" customWidth="1"/>
    <col min="13850" max="13850" width="6.77734375" style="47" bestFit="1" customWidth="1"/>
    <col min="13851" max="14080" width="8.77734375" style="47"/>
    <col min="14081" max="14081" width="3.44140625" style="47" bestFit="1" customWidth="1"/>
    <col min="14082" max="14082" width="10.44140625" style="47" customWidth="1"/>
    <col min="14083" max="14102" width="2.44140625" style="47" customWidth="1"/>
    <col min="14103" max="14104" width="4.44140625" style="47" bestFit="1" customWidth="1"/>
    <col min="14105" max="14105" width="8.88671875" style="47" bestFit="1" customWidth="1"/>
    <col min="14106" max="14106" width="6.77734375" style="47" bestFit="1" customWidth="1"/>
    <col min="14107" max="14336" width="8.77734375" style="47"/>
    <col min="14337" max="14337" width="3.44140625" style="47" bestFit="1" customWidth="1"/>
    <col min="14338" max="14338" width="10.44140625" style="47" customWidth="1"/>
    <col min="14339" max="14358" width="2.44140625" style="47" customWidth="1"/>
    <col min="14359" max="14360" width="4.44140625" style="47" bestFit="1" customWidth="1"/>
    <col min="14361" max="14361" width="8.88671875" style="47" bestFit="1" customWidth="1"/>
    <col min="14362" max="14362" width="6.77734375" style="47" bestFit="1" customWidth="1"/>
    <col min="14363" max="14592" width="8.77734375" style="47"/>
    <col min="14593" max="14593" width="3.44140625" style="47" bestFit="1" customWidth="1"/>
    <col min="14594" max="14594" width="10.44140625" style="47" customWidth="1"/>
    <col min="14595" max="14614" width="2.44140625" style="47" customWidth="1"/>
    <col min="14615" max="14616" width="4.44140625" style="47" bestFit="1" customWidth="1"/>
    <col min="14617" max="14617" width="8.88671875" style="47" bestFit="1" customWidth="1"/>
    <col min="14618" max="14618" width="6.77734375" style="47" bestFit="1" customWidth="1"/>
    <col min="14619" max="14848" width="8.77734375" style="47"/>
    <col min="14849" max="14849" width="3.44140625" style="47" bestFit="1" customWidth="1"/>
    <col min="14850" max="14850" width="10.44140625" style="47" customWidth="1"/>
    <col min="14851" max="14870" width="2.44140625" style="47" customWidth="1"/>
    <col min="14871" max="14872" width="4.44140625" style="47" bestFit="1" customWidth="1"/>
    <col min="14873" max="14873" width="8.88671875" style="47" bestFit="1" customWidth="1"/>
    <col min="14874" max="14874" width="6.77734375" style="47" bestFit="1" customWidth="1"/>
    <col min="14875" max="15104" width="8.77734375" style="47"/>
    <col min="15105" max="15105" width="3.44140625" style="47" bestFit="1" customWidth="1"/>
    <col min="15106" max="15106" width="10.44140625" style="47" customWidth="1"/>
    <col min="15107" max="15126" width="2.44140625" style="47" customWidth="1"/>
    <col min="15127" max="15128" width="4.44140625" style="47" bestFit="1" customWidth="1"/>
    <col min="15129" max="15129" width="8.88671875" style="47" bestFit="1" customWidth="1"/>
    <col min="15130" max="15130" width="6.77734375" style="47" bestFit="1" customWidth="1"/>
    <col min="15131" max="15360" width="8.77734375" style="47"/>
    <col min="15361" max="15361" width="3.44140625" style="47" bestFit="1" customWidth="1"/>
    <col min="15362" max="15362" width="10.44140625" style="47" customWidth="1"/>
    <col min="15363" max="15382" width="2.44140625" style="47" customWidth="1"/>
    <col min="15383" max="15384" width="4.44140625" style="47" bestFit="1" customWidth="1"/>
    <col min="15385" max="15385" width="8.88671875" style="47" bestFit="1" customWidth="1"/>
    <col min="15386" max="15386" width="6.77734375" style="47" bestFit="1" customWidth="1"/>
    <col min="15387" max="15616" width="8.77734375" style="47"/>
    <col min="15617" max="15617" width="3.44140625" style="47" bestFit="1" customWidth="1"/>
    <col min="15618" max="15618" width="10.44140625" style="47" customWidth="1"/>
    <col min="15619" max="15638" width="2.44140625" style="47" customWidth="1"/>
    <col min="15639" max="15640" width="4.44140625" style="47" bestFit="1" customWidth="1"/>
    <col min="15641" max="15641" width="8.88671875" style="47" bestFit="1" customWidth="1"/>
    <col min="15642" max="15642" width="6.77734375" style="47" bestFit="1" customWidth="1"/>
    <col min="15643" max="15872" width="8.77734375" style="47"/>
    <col min="15873" max="15873" width="3.44140625" style="47" bestFit="1" customWidth="1"/>
    <col min="15874" max="15874" width="10.44140625" style="47" customWidth="1"/>
    <col min="15875" max="15894" width="2.44140625" style="47" customWidth="1"/>
    <col min="15895" max="15896" width="4.44140625" style="47" bestFit="1" customWidth="1"/>
    <col min="15897" max="15897" width="8.88671875" style="47" bestFit="1" customWidth="1"/>
    <col min="15898" max="15898" width="6.77734375" style="47" bestFit="1" customWidth="1"/>
    <col min="15899" max="16128" width="8.77734375" style="47"/>
    <col min="16129" max="16129" width="3.44140625" style="47" bestFit="1" customWidth="1"/>
    <col min="16130" max="16130" width="10.44140625" style="47" customWidth="1"/>
    <col min="16131" max="16150" width="2.44140625" style="47" customWidth="1"/>
    <col min="16151" max="16152" width="4.44140625" style="47" bestFit="1" customWidth="1"/>
    <col min="16153" max="16153" width="8.88671875" style="47" bestFit="1" customWidth="1"/>
    <col min="16154" max="16154" width="6.77734375" style="47" bestFit="1" customWidth="1"/>
    <col min="16155" max="16384" width="8.77734375" style="47"/>
  </cols>
  <sheetData>
    <row r="1" spans="1:26" ht="32.25" customHeight="1" x14ac:dyDescent="0.2">
      <c r="A1" s="259" t="s">
        <v>342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15.75" customHeight="1" x14ac:dyDescent="0.2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6" ht="21" customHeight="1" x14ac:dyDescent="0.2">
      <c r="B3" s="48"/>
      <c r="C3" s="260" t="s">
        <v>341</v>
      </c>
      <c r="D3" s="260"/>
      <c r="E3" s="260"/>
      <c r="F3" s="260"/>
      <c r="G3" s="260"/>
      <c r="H3" s="260"/>
      <c r="I3" s="260"/>
      <c r="J3" s="260"/>
      <c r="K3" s="260"/>
      <c r="L3" s="260"/>
      <c r="N3" s="49"/>
      <c r="O3" s="260" t="s">
        <v>319</v>
      </c>
      <c r="P3" s="260"/>
      <c r="Q3" s="260"/>
      <c r="R3" s="260"/>
      <c r="S3" s="260"/>
      <c r="T3" s="260"/>
      <c r="U3" s="49"/>
      <c r="V3" s="49"/>
    </row>
    <row r="4" spans="1:26" ht="15.75" customHeight="1" thickBo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6" ht="13.8" x14ac:dyDescent="0.2">
      <c r="A5" s="261"/>
      <c r="B5" s="262"/>
      <c r="C5" s="265" t="s">
        <v>311</v>
      </c>
      <c r="D5" s="266"/>
      <c r="E5" s="266"/>
      <c r="F5" s="266"/>
      <c r="G5" s="267"/>
      <c r="H5" s="268" t="s">
        <v>316</v>
      </c>
      <c r="I5" s="266"/>
      <c r="J5" s="266"/>
      <c r="K5" s="266"/>
      <c r="L5" s="267"/>
      <c r="M5" s="268" t="s">
        <v>315</v>
      </c>
      <c r="N5" s="266"/>
      <c r="O5" s="266"/>
      <c r="P5" s="266"/>
      <c r="Q5" s="267"/>
      <c r="R5" s="268" t="s">
        <v>313</v>
      </c>
      <c r="S5" s="266"/>
      <c r="T5" s="266"/>
      <c r="U5" s="266"/>
      <c r="V5" s="266"/>
      <c r="W5" s="269" t="s">
        <v>335</v>
      </c>
      <c r="X5" s="250" t="s">
        <v>336</v>
      </c>
      <c r="Y5" s="250" t="s">
        <v>337</v>
      </c>
      <c r="Z5" s="252" t="s">
        <v>321</v>
      </c>
    </row>
    <row r="6" spans="1:26" ht="29.25" customHeight="1" thickBot="1" x14ac:dyDescent="0.25">
      <c r="A6" s="263"/>
      <c r="B6" s="264"/>
      <c r="C6" s="254" t="str">
        <f>IF(B7="","",B7)</f>
        <v>三谷</v>
      </c>
      <c r="D6" s="255"/>
      <c r="E6" s="255"/>
      <c r="F6" s="255"/>
      <c r="G6" s="255"/>
      <c r="H6" s="256" t="str">
        <f>IF(B12="","",B12)</f>
        <v>阿部</v>
      </c>
      <c r="I6" s="255"/>
      <c r="J6" s="255"/>
      <c r="K6" s="255"/>
      <c r="L6" s="255"/>
      <c r="M6" s="255" t="str">
        <f>IF(B17="","",B17)</f>
        <v>岩﨑</v>
      </c>
      <c r="N6" s="255"/>
      <c r="O6" s="255"/>
      <c r="P6" s="255"/>
      <c r="Q6" s="255"/>
      <c r="R6" s="257" t="str">
        <f>IF(B22="","",B22)</f>
        <v>近藤</v>
      </c>
      <c r="S6" s="257"/>
      <c r="T6" s="257"/>
      <c r="U6" s="257"/>
      <c r="V6" s="258"/>
      <c r="W6" s="270"/>
      <c r="X6" s="251"/>
      <c r="Y6" s="251"/>
      <c r="Z6" s="253"/>
    </row>
    <row r="7" spans="1:26" ht="14.25" customHeight="1" x14ac:dyDescent="0.2">
      <c r="A7" s="280" t="s">
        <v>311</v>
      </c>
      <c r="B7" s="283" t="str">
        <f>IF(女子S!N29="","",女子S!N29)</f>
        <v>三谷</v>
      </c>
      <c r="C7" s="285" t="str">
        <f>IF(C8="","",IF(C8&gt;G8,"○","×"))</f>
        <v/>
      </c>
      <c r="D7" s="286"/>
      <c r="E7" s="286"/>
      <c r="F7" s="286"/>
      <c r="G7" s="287"/>
      <c r="H7" s="50" t="str">
        <f>IF(H8="","",IF(H8="W","○",IF(H8="L","×",IF(H8&gt;L8,"○","×"))))</f>
        <v>○</v>
      </c>
      <c r="I7" s="51">
        <v>11</v>
      </c>
      <c r="J7" s="52" t="s">
        <v>338</v>
      </c>
      <c r="K7" s="51">
        <v>5</v>
      </c>
      <c r="L7" s="53"/>
      <c r="M7" s="50" t="str">
        <f>IF(M8="","",IF(M8="W","○",IF(M8="L","×",IF(M8&gt;Q8,"○","×"))))</f>
        <v>○</v>
      </c>
      <c r="N7" s="51">
        <v>11</v>
      </c>
      <c r="O7" s="52" t="s">
        <v>338</v>
      </c>
      <c r="P7" s="51">
        <v>2</v>
      </c>
      <c r="Q7" s="54"/>
      <c r="R7" s="55" t="str">
        <f>IF(R8="","",IF(R8="W","○",IF(R8="L","×",IF(R8&gt;V8,"○","×"))))</f>
        <v>○</v>
      </c>
      <c r="S7" s="56">
        <v>11</v>
      </c>
      <c r="T7" s="57" t="s">
        <v>338</v>
      </c>
      <c r="U7" s="56">
        <v>8</v>
      </c>
      <c r="V7" s="58"/>
      <c r="W7" s="291">
        <f>IF($B7="","",COUNTIF($C7:$V11,"○"))</f>
        <v>3</v>
      </c>
      <c r="X7" s="293">
        <f>IF($B7="","",COUNTIF($C7:$V11,"×"))</f>
        <v>0</v>
      </c>
      <c r="Y7" s="295">
        <f>IF($B7="","",W7*2+X7)</f>
        <v>6</v>
      </c>
      <c r="Z7" s="271">
        <f>IF(ISERROR(RANK(Y7,$Y$7:$Y$26,0))=TRUE,"",RANK(Y7,$Y$7:$Y$26,0))</f>
        <v>1</v>
      </c>
    </row>
    <row r="8" spans="1:26" ht="14.25" customHeight="1" x14ac:dyDescent="0.2">
      <c r="A8" s="281"/>
      <c r="B8" s="284"/>
      <c r="C8" s="285"/>
      <c r="D8" s="286"/>
      <c r="E8" s="286"/>
      <c r="F8" s="286"/>
      <c r="G8" s="287"/>
      <c r="H8" s="273">
        <f>IF(I7="","",IF(I7&gt;K7,1,0)+IF(I8&gt;K8,1,0)+IF(I9&gt;K9,1,0)+IF(I10&gt;K10,1,0)+IF(I11&gt;K11,1,0))</f>
        <v>3</v>
      </c>
      <c r="I8" s="59">
        <v>10</v>
      </c>
      <c r="J8" s="60" t="s">
        <v>338</v>
      </c>
      <c r="K8" s="59">
        <v>12</v>
      </c>
      <c r="L8" s="275">
        <f>IF(OR(H8="L",H8="W"),"",IF(I7="","",IF(I7&lt;K7,1,0)+IF(I8&lt;K8,1,0)+IF(I9&lt;K9,1,0)+IF(I10&lt;K10,1,0)+IF(I11&lt;K11,1,0)))</f>
        <v>2</v>
      </c>
      <c r="M8" s="273">
        <f>IF(N7="","",IF(N7&gt;P7,1,0)+IF(N8&gt;P8,1,0)+IF(N9&gt;P9,1,0)+IF(N10&gt;P10,1,0)+IF(N11&gt;P11,1,0))</f>
        <v>3</v>
      </c>
      <c r="N8" s="59">
        <v>11</v>
      </c>
      <c r="O8" s="60" t="s">
        <v>338</v>
      </c>
      <c r="P8" s="59">
        <v>6</v>
      </c>
      <c r="Q8" s="277">
        <f>IF(OR(M8="L",M8="W"),"",IF(N7="","",IF(N7&lt;P7,1,0)+IF(N8&lt;P8,1,0)+IF(N9&lt;P9,1,0)+IF(N10&lt;P10,1,0)+IF(N11&lt;P11,1,0)))</f>
        <v>0</v>
      </c>
      <c r="R8" s="273">
        <f>IF(S7="","",IF(S7&gt;U7,1,0)+IF(S8&gt;U8,1,0)+IF(S9&gt;U9,1,0)+IF(S10&gt;U10,1,0)+IF(S11&gt;U11,1,0))</f>
        <v>3</v>
      </c>
      <c r="S8" s="59">
        <v>11</v>
      </c>
      <c r="T8" s="60" t="s">
        <v>338</v>
      </c>
      <c r="U8" s="59">
        <v>13</v>
      </c>
      <c r="V8" s="278">
        <f>IF(OR(R8="L",R8="W"),"",IF(S7="","",IF(S7&lt;U7,1,0)+IF(S8&lt;U8,1,0)+IF(S9&lt;U9,1,0)+IF(S10&lt;U10,1,0)+IF(S11&lt;U11,1,0)))</f>
        <v>1</v>
      </c>
      <c r="W8" s="292"/>
      <c r="X8" s="294"/>
      <c r="Y8" s="296"/>
      <c r="Z8" s="272"/>
    </row>
    <row r="9" spans="1:26" ht="14.25" customHeight="1" x14ac:dyDescent="0.2">
      <c r="A9" s="281"/>
      <c r="B9" s="284" t="s">
        <v>339</v>
      </c>
      <c r="C9" s="285"/>
      <c r="D9" s="286"/>
      <c r="E9" s="286"/>
      <c r="F9" s="286"/>
      <c r="G9" s="287"/>
      <c r="H9" s="273"/>
      <c r="I9" s="59">
        <v>11</v>
      </c>
      <c r="J9" s="60" t="s">
        <v>338</v>
      </c>
      <c r="K9" s="59">
        <v>4</v>
      </c>
      <c r="L9" s="275"/>
      <c r="M9" s="273"/>
      <c r="N9" s="59">
        <v>11</v>
      </c>
      <c r="O9" s="60" t="s">
        <v>338</v>
      </c>
      <c r="P9" s="59">
        <v>8</v>
      </c>
      <c r="Q9" s="277"/>
      <c r="R9" s="273"/>
      <c r="S9" s="59">
        <v>11</v>
      </c>
      <c r="T9" s="60" t="s">
        <v>338</v>
      </c>
      <c r="U9" s="59">
        <v>8</v>
      </c>
      <c r="V9" s="278"/>
      <c r="W9" s="292"/>
      <c r="X9" s="294"/>
      <c r="Y9" s="296"/>
      <c r="Z9" s="272"/>
    </row>
    <row r="10" spans="1:26" ht="14.25" customHeight="1" x14ac:dyDescent="0.2">
      <c r="A10" s="281"/>
      <c r="B10" s="298" t="str">
        <f>IF(女子S!N32="","",女子S!N32)</f>
        <v>（香川西）</v>
      </c>
      <c r="C10" s="285"/>
      <c r="D10" s="286"/>
      <c r="E10" s="286"/>
      <c r="F10" s="286"/>
      <c r="G10" s="287"/>
      <c r="H10" s="273"/>
      <c r="I10" s="59">
        <v>7</v>
      </c>
      <c r="J10" s="60" t="s">
        <v>338</v>
      </c>
      <c r="K10" s="59">
        <v>11</v>
      </c>
      <c r="L10" s="275"/>
      <c r="M10" s="273"/>
      <c r="N10" s="59"/>
      <c r="O10" s="60" t="s">
        <v>338</v>
      </c>
      <c r="P10" s="59"/>
      <c r="Q10" s="277"/>
      <c r="R10" s="273"/>
      <c r="S10" s="59">
        <v>11</v>
      </c>
      <c r="T10" s="60" t="s">
        <v>338</v>
      </c>
      <c r="U10" s="59">
        <v>9</v>
      </c>
      <c r="V10" s="278"/>
      <c r="W10" s="292"/>
      <c r="X10" s="294"/>
      <c r="Y10" s="296"/>
      <c r="Z10" s="272"/>
    </row>
    <row r="11" spans="1:26" ht="14.25" customHeight="1" x14ac:dyDescent="0.2">
      <c r="A11" s="282"/>
      <c r="B11" s="298" t="s">
        <v>339</v>
      </c>
      <c r="C11" s="288"/>
      <c r="D11" s="289"/>
      <c r="E11" s="289"/>
      <c r="F11" s="289"/>
      <c r="G11" s="290"/>
      <c r="H11" s="274"/>
      <c r="I11" s="61">
        <v>11</v>
      </c>
      <c r="J11" s="62" t="s">
        <v>338</v>
      </c>
      <c r="K11" s="61">
        <v>3</v>
      </c>
      <c r="L11" s="276"/>
      <c r="M11" s="273"/>
      <c r="N11" s="63"/>
      <c r="O11" s="64" t="s">
        <v>338</v>
      </c>
      <c r="P11" s="63"/>
      <c r="Q11" s="277"/>
      <c r="R11" s="274"/>
      <c r="S11" s="61"/>
      <c r="T11" s="62" t="s">
        <v>338</v>
      </c>
      <c r="U11" s="61"/>
      <c r="V11" s="279"/>
      <c r="W11" s="292"/>
      <c r="X11" s="294"/>
      <c r="Y11" s="297"/>
      <c r="Z11" s="272"/>
    </row>
    <row r="12" spans="1:26" ht="14.25" customHeight="1" x14ac:dyDescent="0.2">
      <c r="A12" s="306" t="s">
        <v>316</v>
      </c>
      <c r="B12" s="307" t="str">
        <f>IF(女子S!BE29="","",女子S!BE29)</f>
        <v>阿部</v>
      </c>
      <c r="C12" s="50" t="str">
        <f>IF(H7="","",IF(H7="○","×","○"))</f>
        <v>×</v>
      </c>
      <c r="D12" s="65">
        <f>IF(K7="","",K7)</f>
        <v>5</v>
      </c>
      <c r="E12" s="66" t="s">
        <v>338</v>
      </c>
      <c r="F12" s="67">
        <f>IF(I7="","",I7)</f>
        <v>11</v>
      </c>
      <c r="G12" s="68"/>
      <c r="H12" s="308" t="str">
        <f>IF(H13="","",IF(H13&gt;L13,"○","×"))</f>
        <v/>
      </c>
      <c r="I12" s="309"/>
      <c r="J12" s="309"/>
      <c r="K12" s="309"/>
      <c r="L12" s="309"/>
      <c r="M12" s="69" t="str">
        <f>IF(M13="","",IF(M13="W","○",IF(M13="L","×",IF(M13&gt;Q13,"○","×"))))</f>
        <v>×</v>
      </c>
      <c r="N12" s="70">
        <v>7</v>
      </c>
      <c r="O12" s="66" t="s">
        <v>338</v>
      </c>
      <c r="P12" s="70">
        <v>11</v>
      </c>
      <c r="Q12" s="71"/>
      <c r="R12" s="72" t="str">
        <f>IF(R13="","",IF(R13="W","○",IF(R13="L","×",IF(R13&gt;V13,"○","×"))))</f>
        <v>○</v>
      </c>
      <c r="S12" s="51">
        <v>11</v>
      </c>
      <c r="T12" s="52" t="s">
        <v>338</v>
      </c>
      <c r="U12" s="51">
        <v>5</v>
      </c>
      <c r="V12" s="54"/>
      <c r="W12" s="311">
        <f>IF($B12="","",COUNTIF($C12:$V16,"○"))</f>
        <v>1</v>
      </c>
      <c r="X12" s="293">
        <f>IF($B12="","",COUNTIF($C12:$V16,"×"))</f>
        <v>2</v>
      </c>
      <c r="Y12" s="313">
        <f>IF($B12="","",W12*2+X12)</f>
        <v>4</v>
      </c>
      <c r="Z12" s="271">
        <v>4</v>
      </c>
    </row>
    <row r="13" spans="1:26" ht="14.25" customHeight="1" x14ac:dyDescent="0.2">
      <c r="A13" s="281"/>
      <c r="B13" s="284"/>
      <c r="C13" s="299">
        <f>IF(H8="W","L",IF(H8="L","W",IF(H8="","",L8)))</f>
        <v>2</v>
      </c>
      <c r="D13" s="73">
        <f>IF(K8="","",K8)</f>
        <v>12</v>
      </c>
      <c r="E13" s="60" t="s">
        <v>338</v>
      </c>
      <c r="F13" s="74">
        <f>IF(I8="","",I8)</f>
        <v>10</v>
      </c>
      <c r="G13" s="275">
        <f>IF(OR(C13="L",C13="W"),"",H8)</f>
        <v>3</v>
      </c>
      <c r="H13" s="310"/>
      <c r="I13" s="286"/>
      <c r="J13" s="286"/>
      <c r="K13" s="286"/>
      <c r="L13" s="286"/>
      <c r="M13" s="273">
        <f>IF(N12="","",IF(N12&gt;P12,1,0)+IF(N13&gt;P13,1,0)+IF(N14&gt;P14,1,0)+IF(N15&gt;P15,1,0)+IF(N16&gt;P16,1,0))</f>
        <v>1</v>
      </c>
      <c r="N13" s="59">
        <v>6</v>
      </c>
      <c r="O13" s="60" t="s">
        <v>338</v>
      </c>
      <c r="P13" s="59">
        <v>11</v>
      </c>
      <c r="Q13" s="301">
        <f>IF(OR(M13="L",M13="W"),"",IF(N12="","",IF(N12&lt;P12,1,0)+IF(N13&lt;P13,1,0)+IF(N14&lt;P14,1,0)+IF(N15&lt;P15,1,0)+IF(N16&lt;P16,1,0)))</f>
        <v>3</v>
      </c>
      <c r="R13" s="303">
        <f>IF(S12="","",IF(S12&gt;U12,1,0)+IF(S13&gt;U13,1,0)+IF(S14&gt;U14,1,0)+IF(S15&gt;U15,1,0)+IF(S16&gt;U16,1,0))</f>
        <v>3</v>
      </c>
      <c r="S13" s="59">
        <v>4</v>
      </c>
      <c r="T13" s="60" t="s">
        <v>338</v>
      </c>
      <c r="U13" s="59">
        <v>11</v>
      </c>
      <c r="V13" s="277">
        <f>IF(OR(R13="L",R13="W"),"",IF(S12="","",IF(S12&lt;U12,1,0)+IF(S13&lt;U13,1,0)+IF(S14&lt;U14,1,0)+IF(S15&lt;U15,1,0)+IF(S16&lt;U16,1,0)))</f>
        <v>1</v>
      </c>
      <c r="W13" s="312"/>
      <c r="X13" s="294"/>
      <c r="Y13" s="296"/>
      <c r="Z13" s="272"/>
    </row>
    <row r="14" spans="1:26" ht="14.25" customHeight="1" x14ac:dyDescent="0.2">
      <c r="A14" s="281"/>
      <c r="B14" s="284"/>
      <c r="C14" s="299"/>
      <c r="D14" s="73">
        <f>IF(K9="","",K9)</f>
        <v>4</v>
      </c>
      <c r="E14" s="60" t="s">
        <v>338</v>
      </c>
      <c r="F14" s="74">
        <f>IF(I9="","",I9)</f>
        <v>11</v>
      </c>
      <c r="G14" s="275"/>
      <c r="H14" s="310"/>
      <c r="I14" s="286"/>
      <c r="J14" s="286"/>
      <c r="K14" s="286"/>
      <c r="L14" s="286"/>
      <c r="M14" s="273"/>
      <c r="N14" s="59">
        <v>11</v>
      </c>
      <c r="O14" s="60" t="s">
        <v>338</v>
      </c>
      <c r="P14" s="59">
        <v>7</v>
      </c>
      <c r="Q14" s="301"/>
      <c r="R14" s="303"/>
      <c r="S14" s="59">
        <v>12</v>
      </c>
      <c r="T14" s="60" t="s">
        <v>338</v>
      </c>
      <c r="U14" s="59">
        <v>10</v>
      </c>
      <c r="V14" s="277"/>
      <c r="W14" s="312"/>
      <c r="X14" s="294"/>
      <c r="Y14" s="296"/>
      <c r="Z14" s="272"/>
    </row>
    <row r="15" spans="1:26" ht="14.25" customHeight="1" x14ac:dyDescent="0.2">
      <c r="A15" s="281"/>
      <c r="B15" s="314" t="str">
        <f>IF(女子S!BE32="","",女子S!BE32)</f>
        <v>（香川西）</v>
      </c>
      <c r="C15" s="299"/>
      <c r="D15" s="73">
        <f>IF(K10="","",K10)</f>
        <v>11</v>
      </c>
      <c r="E15" s="60" t="s">
        <v>338</v>
      </c>
      <c r="F15" s="74">
        <f>IF(I10="","",I10)</f>
        <v>7</v>
      </c>
      <c r="G15" s="275"/>
      <c r="H15" s="310"/>
      <c r="I15" s="286"/>
      <c r="J15" s="286"/>
      <c r="K15" s="286"/>
      <c r="L15" s="286"/>
      <c r="M15" s="273"/>
      <c r="N15" s="59">
        <v>5</v>
      </c>
      <c r="O15" s="60" t="s">
        <v>338</v>
      </c>
      <c r="P15" s="59">
        <v>11</v>
      </c>
      <c r="Q15" s="301"/>
      <c r="R15" s="303"/>
      <c r="S15" s="59">
        <v>11</v>
      </c>
      <c r="T15" s="60" t="s">
        <v>338</v>
      </c>
      <c r="U15" s="59">
        <v>9</v>
      </c>
      <c r="V15" s="277"/>
      <c r="W15" s="312"/>
      <c r="X15" s="294"/>
      <c r="Y15" s="296"/>
      <c r="Z15" s="272"/>
    </row>
    <row r="16" spans="1:26" ht="14.25" customHeight="1" x14ac:dyDescent="0.2">
      <c r="A16" s="282"/>
      <c r="B16" s="315"/>
      <c r="C16" s="300"/>
      <c r="D16" s="75">
        <f>IF(K11="","",K11)</f>
        <v>3</v>
      </c>
      <c r="E16" s="62" t="s">
        <v>338</v>
      </c>
      <c r="F16" s="76">
        <f>IF(I11="","",I11)</f>
        <v>11</v>
      </c>
      <c r="G16" s="276"/>
      <c r="H16" s="310"/>
      <c r="I16" s="286"/>
      <c r="J16" s="286"/>
      <c r="K16" s="286"/>
      <c r="L16" s="286"/>
      <c r="M16" s="274"/>
      <c r="N16" s="61"/>
      <c r="O16" s="62" t="s">
        <v>338</v>
      </c>
      <c r="P16" s="61"/>
      <c r="Q16" s="302"/>
      <c r="R16" s="304"/>
      <c r="S16" s="61"/>
      <c r="T16" s="62" t="s">
        <v>338</v>
      </c>
      <c r="U16" s="61"/>
      <c r="V16" s="305"/>
      <c r="W16" s="312"/>
      <c r="X16" s="294"/>
      <c r="Y16" s="297"/>
      <c r="Z16" s="272"/>
    </row>
    <row r="17" spans="1:26" ht="14.25" customHeight="1" x14ac:dyDescent="0.2">
      <c r="A17" s="306" t="s">
        <v>315</v>
      </c>
      <c r="B17" s="316" t="str">
        <f>IF(女子S!AY29="","",女子S!AY29)</f>
        <v>岩﨑</v>
      </c>
      <c r="C17" s="50" t="str">
        <f>IF(M7="","",IF(M7="○","×","○"))</f>
        <v>×</v>
      </c>
      <c r="D17" s="65">
        <f>IF(P7="","",P7)</f>
        <v>2</v>
      </c>
      <c r="E17" s="66" t="s">
        <v>338</v>
      </c>
      <c r="F17" s="67">
        <f>IF(N7="","",N7)</f>
        <v>11</v>
      </c>
      <c r="G17" s="68"/>
      <c r="H17" s="69" t="str">
        <f>IF(M12="","",IF(M12="○","×","○"))</f>
        <v>○</v>
      </c>
      <c r="I17" s="65">
        <f>IF(P12="","",P12)</f>
        <v>11</v>
      </c>
      <c r="J17" s="66" t="s">
        <v>338</v>
      </c>
      <c r="K17" s="67">
        <f>IF(N12="","",N12)</f>
        <v>7</v>
      </c>
      <c r="L17" s="71"/>
      <c r="M17" s="286" t="str">
        <f>IF(M18="","",IF(M18&gt;Q18,"○","×"))</f>
        <v/>
      </c>
      <c r="N17" s="286"/>
      <c r="O17" s="286"/>
      <c r="P17" s="286"/>
      <c r="Q17" s="287"/>
      <c r="R17" s="50" t="str">
        <f>IF(R18="","",IF(R18="W","○",IF(R18="L","×",IF(R18&gt;V18,"○","×"))))</f>
        <v>×</v>
      </c>
      <c r="S17" s="51">
        <v>11</v>
      </c>
      <c r="T17" s="52" t="s">
        <v>338</v>
      </c>
      <c r="U17" s="51">
        <v>6</v>
      </c>
      <c r="V17" s="54"/>
      <c r="W17" s="311">
        <f>IF($B17="","",COUNTIF($C17:$V21,"○"))</f>
        <v>1</v>
      </c>
      <c r="X17" s="293">
        <f>IF($B17="","",COUNTIF($C17:$V21,"×"))</f>
        <v>2</v>
      </c>
      <c r="Y17" s="313">
        <f>IF($B17="","",W17*2+X17)</f>
        <v>4</v>
      </c>
      <c r="Z17" s="271">
        <v>3</v>
      </c>
    </row>
    <row r="18" spans="1:26" ht="14.25" customHeight="1" x14ac:dyDescent="0.2">
      <c r="A18" s="281"/>
      <c r="B18" s="284"/>
      <c r="C18" s="299">
        <f>IF(M8="W","L",IF(M8="L","W",IF(M8="","",Q8)))</f>
        <v>0</v>
      </c>
      <c r="D18" s="73">
        <f>IF(P8="","",P8)</f>
        <v>6</v>
      </c>
      <c r="E18" s="60" t="s">
        <v>338</v>
      </c>
      <c r="F18" s="74">
        <f>IF(N8="","",N8)</f>
        <v>11</v>
      </c>
      <c r="G18" s="277">
        <f>IF(OR(C18="L",C18="W"),"",M8)</f>
        <v>3</v>
      </c>
      <c r="H18" s="273">
        <f>IF(M13="W","L",IF(M13="L","W",IF(M13="","",Q13)))</f>
        <v>3</v>
      </c>
      <c r="I18" s="73">
        <f>IF(P13="","",P13)</f>
        <v>11</v>
      </c>
      <c r="J18" s="60" t="s">
        <v>338</v>
      </c>
      <c r="K18" s="74">
        <f>IF(N13="","",N13)</f>
        <v>6</v>
      </c>
      <c r="L18" s="301">
        <f>IF(OR(H18="L",H18="W"),"",M13)</f>
        <v>1</v>
      </c>
      <c r="M18" s="286"/>
      <c r="N18" s="286"/>
      <c r="O18" s="286"/>
      <c r="P18" s="286"/>
      <c r="Q18" s="287"/>
      <c r="R18" s="273">
        <f>IF(S17="","",IF(S17&gt;U17,1,0)+IF(S18&gt;U18,1,0)+IF(S19&gt;U19,1,0)+IF(S20&gt;U20,1,0)+IF(S21&gt;U21,1,0))</f>
        <v>1</v>
      </c>
      <c r="S18" s="59">
        <v>9</v>
      </c>
      <c r="T18" s="60" t="s">
        <v>338</v>
      </c>
      <c r="U18" s="59">
        <v>11</v>
      </c>
      <c r="V18" s="277">
        <f>IF(OR(R18="L",R18="W"),"",IF(S17="","",IF(S17&lt;U17,1,0)+IF(S18&lt;U18,1,0)+IF(S19&lt;U19,1,0)+IF(S20&lt;U20,1,0)+IF(S21&lt;U21,1,0)))</f>
        <v>3</v>
      </c>
      <c r="W18" s="312"/>
      <c r="X18" s="294"/>
      <c r="Y18" s="296"/>
      <c r="Z18" s="272"/>
    </row>
    <row r="19" spans="1:26" ht="14.25" customHeight="1" x14ac:dyDescent="0.2">
      <c r="A19" s="281"/>
      <c r="B19" s="284"/>
      <c r="C19" s="299"/>
      <c r="D19" s="73">
        <f>IF(P9="","",P9)</f>
        <v>8</v>
      </c>
      <c r="E19" s="60" t="s">
        <v>338</v>
      </c>
      <c r="F19" s="74">
        <f>IF(N9="","",N9)</f>
        <v>11</v>
      </c>
      <c r="G19" s="277"/>
      <c r="H19" s="273"/>
      <c r="I19" s="73">
        <f>IF(P14="","",P14)</f>
        <v>7</v>
      </c>
      <c r="J19" s="60" t="s">
        <v>338</v>
      </c>
      <c r="K19" s="74">
        <f>IF(N14="","",N14)</f>
        <v>11</v>
      </c>
      <c r="L19" s="301"/>
      <c r="M19" s="286"/>
      <c r="N19" s="286"/>
      <c r="O19" s="286"/>
      <c r="P19" s="286"/>
      <c r="Q19" s="287"/>
      <c r="R19" s="273"/>
      <c r="S19" s="59">
        <v>4</v>
      </c>
      <c r="T19" s="60" t="s">
        <v>338</v>
      </c>
      <c r="U19" s="59">
        <v>11</v>
      </c>
      <c r="V19" s="277"/>
      <c r="W19" s="312"/>
      <c r="X19" s="294"/>
      <c r="Y19" s="296"/>
      <c r="Z19" s="272"/>
    </row>
    <row r="20" spans="1:26" ht="14.25" customHeight="1" x14ac:dyDescent="0.2">
      <c r="A20" s="281"/>
      <c r="B20" s="314" t="str">
        <f>IF(女子S!AY32="","",女子S!AY32)</f>
        <v>（高松商）</v>
      </c>
      <c r="C20" s="299"/>
      <c r="D20" s="73" t="str">
        <f>IF(P10="","",P10)</f>
        <v/>
      </c>
      <c r="E20" s="60" t="s">
        <v>338</v>
      </c>
      <c r="F20" s="74" t="str">
        <f>IF(N10="","",N10)</f>
        <v/>
      </c>
      <c r="G20" s="277"/>
      <c r="H20" s="273"/>
      <c r="I20" s="73">
        <f>IF(P15="","",P15)</f>
        <v>11</v>
      </c>
      <c r="J20" s="60" t="s">
        <v>338</v>
      </c>
      <c r="K20" s="74">
        <f>IF(N15="","",N15)</f>
        <v>5</v>
      </c>
      <c r="L20" s="301"/>
      <c r="M20" s="286"/>
      <c r="N20" s="286"/>
      <c r="O20" s="286"/>
      <c r="P20" s="286"/>
      <c r="Q20" s="287"/>
      <c r="R20" s="273"/>
      <c r="S20" s="59">
        <v>2</v>
      </c>
      <c r="T20" s="60" t="s">
        <v>338</v>
      </c>
      <c r="U20" s="59">
        <v>11</v>
      </c>
      <c r="V20" s="277"/>
      <c r="W20" s="312"/>
      <c r="X20" s="294"/>
      <c r="Y20" s="296"/>
      <c r="Z20" s="272"/>
    </row>
    <row r="21" spans="1:26" ht="14.25" customHeight="1" x14ac:dyDescent="0.2">
      <c r="A21" s="282"/>
      <c r="B21" s="317"/>
      <c r="C21" s="299"/>
      <c r="D21" s="77" t="str">
        <f>IF(P11="","",P11)</f>
        <v/>
      </c>
      <c r="E21" s="64" t="s">
        <v>338</v>
      </c>
      <c r="F21" s="78" t="str">
        <f>IF(N11="","",N11)</f>
        <v/>
      </c>
      <c r="G21" s="277"/>
      <c r="H21" s="274"/>
      <c r="I21" s="75" t="str">
        <f>IF(P16="","",P16)</f>
        <v/>
      </c>
      <c r="J21" s="62" t="s">
        <v>338</v>
      </c>
      <c r="K21" s="76" t="str">
        <f>IF(N16="","",N16)</f>
        <v/>
      </c>
      <c r="L21" s="302"/>
      <c r="M21" s="289"/>
      <c r="N21" s="289"/>
      <c r="O21" s="289"/>
      <c r="P21" s="289"/>
      <c r="Q21" s="290"/>
      <c r="R21" s="274"/>
      <c r="S21" s="61"/>
      <c r="T21" s="62" t="s">
        <v>338</v>
      </c>
      <c r="U21" s="61"/>
      <c r="V21" s="305"/>
      <c r="W21" s="312"/>
      <c r="X21" s="294"/>
      <c r="Y21" s="297"/>
      <c r="Z21" s="272"/>
    </row>
    <row r="22" spans="1:26" ht="14.25" customHeight="1" x14ac:dyDescent="0.2">
      <c r="A22" s="306" t="s">
        <v>313</v>
      </c>
      <c r="B22" s="326" t="str">
        <f>IF(女子S!T29="","",女子S!T29)</f>
        <v>近藤</v>
      </c>
      <c r="C22" s="79" t="str">
        <f>IF(R7="","",IF(R7="○","×","○"))</f>
        <v>×</v>
      </c>
      <c r="D22" s="65">
        <f>IF(U7="","",U7)</f>
        <v>8</v>
      </c>
      <c r="E22" s="66" t="s">
        <v>338</v>
      </c>
      <c r="F22" s="67">
        <f>IF(S7="","",S7)</f>
        <v>11</v>
      </c>
      <c r="G22" s="71"/>
      <c r="H22" s="72" t="str">
        <f>IF(R12="","",IF(R12="○","×","○"))</f>
        <v>×</v>
      </c>
      <c r="I22" s="80">
        <f>IF(U12="","",U12)</f>
        <v>5</v>
      </c>
      <c r="J22" s="52" t="s">
        <v>338</v>
      </c>
      <c r="K22" s="81">
        <f>IF(S12="","",S12)</f>
        <v>11</v>
      </c>
      <c r="L22" s="82"/>
      <c r="M22" s="72" t="str">
        <f>IF(R17="","",IF(R17="○","×","○"))</f>
        <v>○</v>
      </c>
      <c r="N22" s="65">
        <f>IF(U17="","",U17)</f>
        <v>6</v>
      </c>
      <c r="O22" s="66" t="s">
        <v>338</v>
      </c>
      <c r="P22" s="67">
        <f>IF(S17="","",S17)</f>
        <v>11</v>
      </c>
      <c r="Q22" s="68"/>
      <c r="R22" s="308" t="str">
        <f>IF(R23="","",IF(R23&gt;V23,"○","×"))</f>
        <v/>
      </c>
      <c r="S22" s="309"/>
      <c r="T22" s="309"/>
      <c r="U22" s="309"/>
      <c r="V22" s="309"/>
      <c r="W22" s="311">
        <f>IF($B22="","",COUNTIF($C22:$V26,"○"))</f>
        <v>1</v>
      </c>
      <c r="X22" s="293">
        <f>IF($B22="","",COUNTIF($C22:$V26,"×"))</f>
        <v>2</v>
      </c>
      <c r="Y22" s="297">
        <f>IF($B22="","",W22*2+X22)</f>
        <v>4</v>
      </c>
      <c r="Z22" s="271">
        <f t="shared" ref="Z22" si="0">IF(ISERROR(RANK(Y22,$Y$7:$Y$26,0))=TRUE,"",RANK(Y22,$Y$7:$Y$26,0))</f>
        <v>2</v>
      </c>
    </row>
    <row r="23" spans="1:26" ht="14.25" customHeight="1" x14ac:dyDescent="0.2">
      <c r="A23" s="281"/>
      <c r="B23" s="327"/>
      <c r="C23" s="319">
        <f>IF(R8="W","L",IF(R8="L","W",IF(R8="","",V8)))</f>
        <v>1</v>
      </c>
      <c r="D23" s="73">
        <f>IF(U8="","",U8)</f>
        <v>13</v>
      </c>
      <c r="E23" s="60" t="s">
        <v>338</v>
      </c>
      <c r="F23" s="74">
        <f>IF(S8="","",S8)</f>
        <v>11</v>
      </c>
      <c r="G23" s="301">
        <f>IF(OR(C23="L",C23="W"),"",R8)</f>
        <v>3</v>
      </c>
      <c r="H23" s="303">
        <f>IF(R13="W","L",IF(R13="L","W",IF(R13="","",V13)))</f>
        <v>1</v>
      </c>
      <c r="I23" s="73">
        <f>IF(U13="","",U13)</f>
        <v>11</v>
      </c>
      <c r="J23" s="60" t="s">
        <v>338</v>
      </c>
      <c r="K23" s="74">
        <f>IF(S13="","",S13)</f>
        <v>4</v>
      </c>
      <c r="L23" s="301">
        <f>IF(OR(H23="L",H23="W"),"",R13)</f>
        <v>3</v>
      </c>
      <c r="M23" s="303">
        <f>IF(R18="W","L",IF(R18="L","W",IF(R18="","",V18)))</f>
        <v>3</v>
      </c>
      <c r="N23" s="73">
        <f>IF(U18="","",U18)</f>
        <v>11</v>
      </c>
      <c r="O23" s="60" t="s">
        <v>338</v>
      </c>
      <c r="P23" s="74">
        <f>IF(S18="","",S18)</f>
        <v>9</v>
      </c>
      <c r="Q23" s="275">
        <f>IF(OR(M23="L",M23="W"),"",R18)</f>
        <v>1</v>
      </c>
      <c r="R23" s="310"/>
      <c r="S23" s="286"/>
      <c r="T23" s="286"/>
      <c r="U23" s="286"/>
      <c r="V23" s="286"/>
      <c r="W23" s="312"/>
      <c r="X23" s="294"/>
      <c r="Y23" s="332"/>
      <c r="Z23" s="272"/>
    </row>
    <row r="24" spans="1:26" ht="14.25" customHeight="1" x14ac:dyDescent="0.2">
      <c r="A24" s="281"/>
      <c r="B24" s="327"/>
      <c r="C24" s="319"/>
      <c r="D24" s="73">
        <f>IF(U9="","",U9)</f>
        <v>8</v>
      </c>
      <c r="E24" s="60" t="s">
        <v>338</v>
      </c>
      <c r="F24" s="74">
        <f>IF(S9="","",S9)</f>
        <v>11</v>
      </c>
      <c r="G24" s="301"/>
      <c r="H24" s="303"/>
      <c r="I24" s="73">
        <f>IF(U14="","",U14)</f>
        <v>10</v>
      </c>
      <c r="J24" s="60" t="s">
        <v>338</v>
      </c>
      <c r="K24" s="74">
        <f>IF(S14="","",S14)</f>
        <v>12</v>
      </c>
      <c r="L24" s="301"/>
      <c r="M24" s="303"/>
      <c r="N24" s="73">
        <f>IF(U19="","",U19)</f>
        <v>11</v>
      </c>
      <c r="O24" s="60" t="s">
        <v>338</v>
      </c>
      <c r="P24" s="74">
        <f>IF(S19="","",S19)</f>
        <v>4</v>
      </c>
      <c r="Q24" s="275"/>
      <c r="R24" s="310"/>
      <c r="S24" s="286"/>
      <c r="T24" s="286"/>
      <c r="U24" s="286"/>
      <c r="V24" s="286"/>
      <c r="W24" s="312"/>
      <c r="X24" s="294"/>
      <c r="Y24" s="332"/>
      <c r="Z24" s="272"/>
    </row>
    <row r="25" spans="1:26" ht="14.25" customHeight="1" x14ac:dyDescent="0.2">
      <c r="A25" s="281"/>
      <c r="B25" s="334" t="str">
        <f>IF(女子S!T32="","",女子S!T32)</f>
        <v>（尽　誠）</v>
      </c>
      <c r="C25" s="319"/>
      <c r="D25" s="73">
        <f>IF(U10="","",U10)</f>
        <v>9</v>
      </c>
      <c r="E25" s="60" t="s">
        <v>338</v>
      </c>
      <c r="F25" s="74">
        <f>IF(S10="","",S10)</f>
        <v>11</v>
      </c>
      <c r="G25" s="301"/>
      <c r="H25" s="303"/>
      <c r="I25" s="73">
        <f>IF(U15="","",U15)</f>
        <v>9</v>
      </c>
      <c r="J25" s="60" t="s">
        <v>338</v>
      </c>
      <c r="K25" s="74">
        <f>IF(S15="","",S15)</f>
        <v>11</v>
      </c>
      <c r="L25" s="301"/>
      <c r="M25" s="303"/>
      <c r="N25" s="73">
        <f>IF(U20="","",U20)</f>
        <v>11</v>
      </c>
      <c r="O25" s="60" t="s">
        <v>338</v>
      </c>
      <c r="P25" s="74">
        <f>IF(S20="","",S20)</f>
        <v>2</v>
      </c>
      <c r="Q25" s="275"/>
      <c r="R25" s="310"/>
      <c r="S25" s="286"/>
      <c r="T25" s="286"/>
      <c r="U25" s="286"/>
      <c r="V25" s="286"/>
      <c r="W25" s="312"/>
      <c r="X25" s="294"/>
      <c r="Y25" s="332"/>
      <c r="Z25" s="272"/>
    </row>
    <row r="26" spans="1:26" ht="14.25" customHeight="1" thickBot="1" x14ac:dyDescent="0.25">
      <c r="A26" s="325"/>
      <c r="B26" s="335"/>
      <c r="C26" s="320"/>
      <c r="D26" s="83" t="str">
        <f>IF(U11="","",U11)</f>
        <v/>
      </c>
      <c r="E26" s="84" t="s">
        <v>338</v>
      </c>
      <c r="F26" s="85" t="str">
        <f>IF(S11="","",S11)</f>
        <v/>
      </c>
      <c r="G26" s="321"/>
      <c r="H26" s="322"/>
      <c r="I26" s="86" t="str">
        <f>IF(U16="","",U16)</f>
        <v/>
      </c>
      <c r="J26" s="87" t="s">
        <v>338</v>
      </c>
      <c r="K26" s="88" t="str">
        <f>IF(S16="","",S16)</f>
        <v/>
      </c>
      <c r="L26" s="323"/>
      <c r="M26" s="322"/>
      <c r="N26" s="86" t="str">
        <f>IF(U21="","",U21)</f>
        <v/>
      </c>
      <c r="O26" s="87" t="s">
        <v>338</v>
      </c>
      <c r="P26" s="88" t="str">
        <f>IF(S21="","",S21)</f>
        <v/>
      </c>
      <c r="Q26" s="324"/>
      <c r="R26" s="328"/>
      <c r="S26" s="329"/>
      <c r="T26" s="329"/>
      <c r="U26" s="329"/>
      <c r="V26" s="329"/>
      <c r="W26" s="330"/>
      <c r="X26" s="331"/>
      <c r="Y26" s="333"/>
      <c r="Z26" s="318"/>
    </row>
    <row r="29" spans="1:26" ht="21" customHeight="1" x14ac:dyDescent="0.2">
      <c r="B29" s="48"/>
      <c r="C29" s="260" t="s">
        <v>341</v>
      </c>
      <c r="D29" s="260"/>
      <c r="E29" s="260"/>
      <c r="F29" s="260"/>
      <c r="G29" s="260"/>
      <c r="H29" s="260"/>
      <c r="I29" s="260"/>
      <c r="J29" s="260"/>
      <c r="K29" s="260"/>
      <c r="L29" s="260"/>
      <c r="N29" s="49"/>
      <c r="O29" s="336" t="s">
        <v>340</v>
      </c>
      <c r="P29" s="336"/>
      <c r="Q29" s="336"/>
      <c r="R29" s="336"/>
      <c r="S29" s="336"/>
      <c r="T29" s="336"/>
      <c r="U29" s="336"/>
      <c r="V29" s="336"/>
    </row>
    <row r="30" spans="1:26" ht="15.75" customHeight="1" thickBot="1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6" ht="13.8" x14ac:dyDescent="0.2">
      <c r="A31" s="261"/>
      <c r="B31" s="262"/>
      <c r="C31" s="337" t="s">
        <v>312</v>
      </c>
      <c r="D31" s="338"/>
      <c r="E31" s="338"/>
      <c r="F31" s="338"/>
      <c r="G31" s="339"/>
      <c r="H31" s="268" t="s">
        <v>318</v>
      </c>
      <c r="I31" s="266"/>
      <c r="J31" s="266"/>
      <c r="K31" s="266"/>
      <c r="L31" s="267"/>
      <c r="M31" s="268" t="s">
        <v>317</v>
      </c>
      <c r="N31" s="266"/>
      <c r="O31" s="266"/>
      <c r="P31" s="266"/>
      <c r="Q31" s="267"/>
      <c r="R31" s="340" t="s">
        <v>314</v>
      </c>
      <c r="S31" s="338"/>
      <c r="T31" s="338"/>
      <c r="U31" s="338"/>
      <c r="V31" s="338"/>
      <c r="W31" s="269" t="s">
        <v>335</v>
      </c>
      <c r="X31" s="250" t="s">
        <v>336</v>
      </c>
      <c r="Y31" s="250" t="s">
        <v>337</v>
      </c>
      <c r="Z31" s="252" t="s">
        <v>321</v>
      </c>
    </row>
    <row r="32" spans="1:26" ht="29.25" customHeight="1" thickBot="1" x14ac:dyDescent="0.25">
      <c r="A32" s="263"/>
      <c r="B32" s="264"/>
      <c r="C32" s="341" t="str">
        <f>IF(B33="","",B33)</f>
        <v>豊田</v>
      </c>
      <c r="D32" s="342"/>
      <c r="E32" s="342"/>
      <c r="F32" s="342"/>
      <c r="G32" s="342"/>
      <c r="H32" s="256" t="str">
        <f>IF(B38="","",B38)</f>
        <v>櫻井</v>
      </c>
      <c r="I32" s="255"/>
      <c r="J32" s="255"/>
      <c r="K32" s="255"/>
      <c r="L32" s="255"/>
      <c r="M32" s="255" t="str">
        <f>IF(B43="","",B43)</f>
        <v>横手</v>
      </c>
      <c r="N32" s="255"/>
      <c r="O32" s="255"/>
      <c r="P32" s="255"/>
      <c r="Q32" s="255"/>
      <c r="R32" s="343" t="str">
        <f>IF(B48="","",B48)</f>
        <v>峯</v>
      </c>
      <c r="S32" s="343"/>
      <c r="T32" s="343"/>
      <c r="U32" s="343"/>
      <c r="V32" s="344"/>
      <c r="W32" s="270"/>
      <c r="X32" s="251"/>
      <c r="Y32" s="251"/>
      <c r="Z32" s="253"/>
    </row>
    <row r="33" spans="1:26" ht="14.25" customHeight="1" x14ac:dyDescent="0.2">
      <c r="A33" s="354" t="s">
        <v>312</v>
      </c>
      <c r="B33" s="357" t="str">
        <f>IF(女子S!N37="","",女子S!N37)</f>
        <v>豊田</v>
      </c>
      <c r="C33" s="359" t="str">
        <f>IF(C34="","",IF(C34&gt;G34,"○","×"))</f>
        <v/>
      </c>
      <c r="D33" s="360"/>
      <c r="E33" s="360"/>
      <c r="F33" s="360"/>
      <c r="G33" s="361"/>
      <c r="H33" s="142" t="str">
        <f>IF(H34="","",IF(H34="W","○",IF(H34="L","×",IF(H34&gt;L34,"○","×"))))</f>
        <v/>
      </c>
      <c r="I33" s="143"/>
      <c r="J33" s="129" t="s">
        <v>338</v>
      </c>
      <c r="K33" s="143"/>
      <c r="L33" s="144"/>
      <c r="M33" s="142" t="str">
        <f>IF(M34="","",IF(M34="W","○",IF(M34="L","×",IF(M34&gt;Q34,"○","×"))))</f>
        <v/>
      </c>
      <c r="N33" s="143"/>
      <c r="O33" s="129" t="s">
        <v>338</v>
      </c>
      <c r="P33" s="143"/>
      <c r="Q33" s="145"/>
      <c r="R33" s="146" t="str">
        <f>IF(R34="","",IF(R34="W","○",IF(R34="L","×",IF(R34&gt;V34,"○","×"))))</f>
        <v/>
      </c>
      <c r="S33" s="147"/>
      <c r="T33" s="148" t="s">
        <v>338</v>
      </c>
      <c r="U33" s="147"/>
      <c r="V33" s="149"/>
      <c r="W33" s="365">
        <f>IF($B33="","",COUNTIF($C33:$V37,"○"))</f>
        <v>0</v>
      </c>
      <c r="X33" s="367">
        <f>IF($B33="","",COUNTIF($C33:$V37,"×"))</f>
        <v>0</v>
      </c>
      <c r="Y33" s="369">
        <f>IF($B33="","",W33*2+X33)</f>
        <v>0</v>
      </c>
      <c r="Z33" s="345">
        <f>IF(ISERROR(RANK(Y33,$Y$33:$Y$52,0))=TRUE,"",RANK(Y33,$Y$33:$Y$52,0))+4</f>
        <v>7</v>
      </c>
    </row>
    <row r="34" spans="1:26" ht="14.25" customHeight="1" x14ac:dyDescent="0.2">
      <c r="A34" s="355"/>
      <c r="B34" s="358"/>
      <c r="C34" s="359"/>
      <c r="D34" s="360"/>
      <c r="E34" s="360"/>
      <c r="F34" s="360"/>
      <c r="G34" s="361"/>
      <c r="H34" s="347" t="str">
        <f>IF(I33="","",IF(I33&gt;K33,1,0)+IF(I34&gt;K34,1,0)+IF(I35&gt;K35,1,0)+IF(I36&gt;K36,1,0)+IF(I37&gt;K37,1,0))</f>
        <v/>
      </c>
      <c r="I34" s="150"/>
      <c r="J34" s="134" t="s">
        <v>338</v>
      </c>
      <c r="K34" s="150"/>
      <c r="L34" s="349" t="str">
        <f>IF(OR(H34="L",H34="W"),"",IF(I33="","",IF(I33&lt;K33,1,0)+IF(I34&lt;K34,1,0)+IF(I35&lt;K35,1,0)+IF(I36&lt;K36,1,0)+IF(I37&lt;K37,1,0)))</f>
        <v/>
      </c>
      <c r="M34" s="347" t="str">
        <f>IF(N33="","",IF(N33&gt;P33,1,0)+IF(N34&gt;P34,1,0)+IF(N35&gt;P35,1,0)+IF(N36&gt;P36,1,0)+IF(N37&gt;P37,1,0))</f>
        <v/>
      </c>
      <c r="N34" s="150"/>
      <c r="O34" s="134" t="s">
        <v>338</v>
      </c>
      <c r="P34" s="150"/>
      <c r="Q34" s="351" t="str">
        <f>IF(OR(M34="L",M34="W"),"",IF(N33="","",IF(N33&lt;P33,1,0)+IF(N34&lt;P34,1,0)+IF(N35&lt;P35,1,0)+IF(N36&lt;P36,1,0)+IF(N37&lt;P37,1,0)))</f>
        <v/>
      </c>
      <c r="R34" s="347" t="str">
        <f>IF(S33="","",IF(S33&gt;U33,1,0)+IF(S34&gt;U34,1,0)+IF(S35&gt;U35,1,0)+IF(S36&gt;U36,1,0)+IF(S37&gt;U37,1,0))</f>
        <v/>
      </c>
      <c r="S34" s="150"/>
      <c r="T34" s="134" t="s">
        <v>338</v>
      </c>
      <c r="U34" s="150"/>
      <c r="V34" s="352" t="str">
        <f>IF(OR(R34="L",R34="W"),"",IF(S33="","",IF(S33&lt;U33,1,0)+IF(S34&lt;U34,1,0)+IF(S35&lt;U35,1,0)+IF(S36&lt;U36,1,0)+IF(S37&lt;U37,1,0)))</f>
        <v/>
      </c>
      <c r="W34" s="366"/>
      <c r="X34" s="368"/>
      <c r="Y34" s="370"/>
      <c r="Z34" s="346"/>
    </row>
    <row r="35" spans="1:26" ht="14.25" customHeight="1" x14ac:dyDescent="0.2">
      <c r="A35" s="355"/>
      <c r="B35" s="358" t="s">
        <v>339</v>
      </c>
      <c r="C35" s="359"/>
      <c r="D35" s="360"/>
      <c r="E35" s="360"/>
      <c r="F35" s="360"/>
      <c r="G35" s="361"/>
      <c r="H35" s="347"/>
      <c r="I35" s="150"/>
      <c r="J35" s="134" t="s">
        <v>338</v>
      </c>
      <c r="K35" s="150"/>
      <c r="L35" s="349"/>
      <c r="M35" s="347"/>
      <c r="N35" s="150"/>
      <c r="O35" s="134" t="s">
        <v>338</v>
      </c>
      <c r="P35" s="150"/>
      <c r="Q35" s="351"/>
      <c r="R35" s="347"/>
      <c r="S35" s="150"/>
      <c r="T35" s="134" t="s">
        <v>338</v>
      </c>
      <c r="U35" s="150"/>
      <c r="V35" s="352"/>
      <c r="W35" s="366"/>
      <c r="X35" s="368"/>
      <c r="Y35" s="370"/>
      <c r="Z35" s="346"/>
    </row>
    <row r="36" spans="1:26" ht="14.25" customHeight="1" x14ac:dyDescent="0.2">
      <c r="A36" s="355"/>
      <c r="B36" s="372" t="str">
        <f>IF(女子S!N40="","",女子S!N40)</f>
        <v>（ヴィスポ）</v>
      </c>
      <c r="C36" s="359"/>
      <c r="D36" s="360"/>
      <c r="E36" s="360"/>
      <c r="F36" s="360"/>
      <c r="G36" s="361"/>
      <c r="H36" s="347"/>
      <c r="I36" s="150"/>
      <c r="J36" s="134" t="s">
        <v>338</v>
      </c>
      <c r="K36" s="150"/>
      <c r="L36" s="349"/>
      <c r="M36" s="347"/>
      <c r="N36" s="150"/>
      <c r="O36" s="134" t="s">
        <v>338</v>
      </c>
      <c r="P36" s="150"/>
      <c r="Q36" s="351"/>
      <c r="R36" s="347"/>
      <c r="S36" s="150"/>
      <c r="T36" s="134" t="s">
        <v>338</v>
      </c>
      <c r="U36" s="150"/>
      <c r="V36" s="352"/>
      <c r="W36" s="366"/>
      <c r="X36" s="368"/>
      <c r="Y36" s="370"/>
      <c r="Z36" s="346"/>
    </row>
    <row r="37" spans="1:26" ht="14.25" customHeight="1" x14ac:dyDescent="0.2">
      <c r="A37" s="356"/>
      <c r="B37" s="372" t="s">
        <v>339</v>
      </c>
      <c r="C37" s="362"/>
      <c r="D37" s="363"/>
      <c r="E37" s="363"/>
      <c r="F37" s="363"/>
      <c r="G37" s="364"/>
      <c r="H37" s="348"/>
      <c r="I37" s="151"/>
      <c r="J37" s="152" t="s">
        <v>338</v>
      </c>
      <c r="K37" s="151"/>
      <c r="L37" s="350"/>
      <c r="M37" s="347"/>
      <c r="N37" s="153"/>
      <c r="O37" s="154" t="s">
        <v>338</v>
      </c>
      <c r="P37" s="153"/>
      <c r="Q37" s="351"/>
      <c r="R37" s="348"/>
      <c r="S37" s="151"/>
      <c r="T37" s="152" t="s">
        <v>338</v>
      </c>
      <c r="U37" s="151"/>
      <c r="V37" s="353"/>
      <c r="W37" s="366"/>
      <c r="X37" s="368"/>
      <c r="Y37" s="371"/>
      <c r="Z37" s="346"/>
    </row>
    <row r="38" spans="1:26" ht="14.25" customHeight="1" x14ac:dyDescent="0.2">
      <c r="A38" s="306" t="s">
        <v>318</v>
      </c>
      <c r="B38" s="307" t="str">
        <f>IF(女子S!BE37="","",女子S!BE37)</f>
        <v>櫻井</v>
      </c>
      <c r="C38" s="142" t="str">
        <f>IF(H33="","",IF(H33="○","×","○"))</f>
        <v/>
      </c>
      <c r="D38" s="123" t="str">
        <f>IF(K33="","",K33)</f>
        <v/>
      </c>
      <c r="E38" s="124" t="s">
        <v>338</v>
      </c>
      <c r="F38" s="125" t="str">
        <f>IF(I33="","",I33)</f>
        <v/>
      </c>
      <c r="G38" s="132"/>
      <c r="H38" s="308" t="str">
        <f>IF(H39="","",IF(H39&gt;L39,"○","×"))</f>
        <v/>
      </c>
      <c r="I38" s="309"/>
      <c r="J38" s="309"/>
      <c r="K38" s="309"/>
      <c r="L38" s="309"/>
      <c r="M38" s="69" t="str">
        <f>IF(M39="","",IF(M39="W","○",IF(M39="L","×",IF(M39&gt;Q39,"○","×"))))</f>
        <v>○</v>
      </c>
      <c r="N38" s="70">
        <v>11</v>
      </c>
      <c r="O38" s="66" t="s">
        <v>338</v>
      </c>
      <c r="P38" s="70">
        <v>7</v>
      </c>
      <c r="Q38" s="71"/>
      <c r="R38" s="127" t="str">
        <f>IF(R39="","",IF(R39="W","○",IF(R39="L","×",IF(R39&gt;V39,"○","×"))))</f>
        <v/>
      </c>
      <c r="S38" s="143"/>
      <c r="T38" s="129" t="s">
        <v>338</v>
      </c>
      <c r="U38" s="143"/>
      <c r="V38" s="145"/>
      <c r="W38" s="311">
        <f>IF($B38="","",COUNTIF($C38:$V42,"○"))</f>
        <v>1</v>
      </c>
      <c r="X38" s="293">
        <f>IF($B38="","",COUNTIF($C38:$V42,"×"))</f>
        <v>0</v>
      </c>
      <c r="Y38" s="313">
        <f>IF($B38="","",W38*2+X38)</f>
        <v>2</v>
      </c>
      <c r="Z38" s="373">
        <f>IF(ISERROR(RANK(Y38,$Y$33:$Y$52,0))=TRUE,"",RANK(Y38,$Y$33:$Y$52,0))+4</f>
        <v>5</v>
      </c>
    </row>
    <row r="39" spans="1:26" ht="14.25" customHeight="1" x14ac:dyDescent="0.2">
      <c r="A39" s="281"/>
      <c r="B39" s="284"/>
      <c r="C39" s="375" t="str">
        <f>IF(H34="W","L",IF(H34="L","W",IF(H34="","",L34)))</f>
        <v/>
      </c>
      <c r="D39" s="133" t="str">
        <f>IF(K34="","",K34)</f>
        <v/>
      </c>
      <c r="E39" s="134" t="s">
        <v>338</v>
      </c>
      <c r="F39" s="135" t="str">
        <f>IF(I34="","",I34)</f>
        <v/>
      </c>
      <c r="G39" s="349" t="str">
        <f>IF(OR(C39="L",C39="W"),"",H34)</f>
        <v/>
      </c>
      <c r="H39" s="310"/>
      <c r="I39" s="286"/>
      <c r="J39" s="286"/>
      <c r="K39" s="286"/>
      <c r="L39" s="286"/>
      <c r="M39" s="273">
        <f>IF(N38="","",IF(N38&gt;P38,1,0)+IF(N39&gt;P39,1,0)+IF(N40&gt;P40,1,0)+IF(N41&gt;P41,1,0)+IF(N42&gt;P42,1,0))</f>
        <v>3</v>
      </c>
      <c r="N39" s="59">
        <v>13</v>
      </c>
      <c r="O39" s="60" t="s">
        <v>338</v>
      </c>
      <c r="P39" s="59">
        <v>11</v>
      </c>
      <c r="Q39" s="301">
        <f>IF(OR(M39="L",M39="W"),"",IF(N38="","",IF(N38&lt;P38,1,0)+IF(N39&lt;P39,1,0)+IF(N40&lt;P40,1,0)+IF(N41&lt;P41,1,0)+IF(N42&lt;P42,1,0)))</f>
        <v>1</v>
      </c>
      <c r="R39" s="377" t="str">
        <f>IF(S38="","",IF(S38&gt;U38,1,0)+IF(S39&gt;U39,1,0)+IF(S40&gt;U40,1,0)+IF(S41&gt;U41,1,0)+IF(S42&gt;U42,1,0))</f>
        <v/>
      </c>
      <c r="S39" s="150"/>
      <c r="T39" s="134" t="s">
        <v>338</v>
      </c>
      <c r="U39" s="150"/>
      <c r="V39" s="351" t="str">
        <f>IF(OR(R39="L",R39="W"),"",IF(S38="","",IF(S38&lt;U38,1,0)+IF(S39&lt;U39,1,0)+IF(S40&lt;U40,1,0)+IF(S41&lt;U41,1,0)+IF(S42&lt;U42,1,0)))</f>
        <v/>
      </c>
      <c r="W39" s="312"/>
      <c r="X39" s="294"/>
      <c r="Y39" s="296"/>
      <c r="Z39" s="374"/>
    </row>
    <row r="40" spans="1:26" ht="14.25" customHeight="1" x14ac:dyDescent="0.2">
      <c r="A40" s="281"/>
      <c r="B40" s="284"/>
      <c r="C40" s="375"/>
      <c r="D40" s="133" t="str">
        <f>IF(K35="","",K35)</f>
        <v/>
      </c>
      <c r="E40" s="134" t="s">
        <v>338</v>
      </c>
      <c r="F40" s="135" t="str">
        <f>IF(I35="","",I35)</f>
        <v/>
      </c>
      <c r="G40" s="349"/>
      <c r="H40" s="310"/>
      <c r="I40" s="286"/>
      <c r="J40" s="286"/>
      <c r="K40" s="286"/>
      <c r="L40" s="286"/>
      <c r="M40" s="273"/>
      <c r="N40" s="59">
        <v>9</v>
      </c>
      <c r="O40" s="60" t="s">
        <v>338</v>
      </c>
      <c r="P40" s="59">
        <v>11</v>
      </c>
      <c r="Q40" s="301"/>
      <c r="R40" s="377"/>
      <c r="S40" s="150"/>
      <c r="T40" s="134" t="s">
        <v>338</v>
      </c>
      <c r="U40" s="150"/>
      <c r="V40" s="351"/>
      <c r="W40" s="312"/>
      <c r="X40" s="294"/>
      <c r="Y40" s="296"/>
      <c r="Z40" s="374"/>
    </row>
    <row r="41" spans="1:26" ht="14.25" customHeight="1" x14ac:dyDescent="0.2">
      <c r="A41" s="281"/>
      <c r="B41" s="314" t="str">
        <f>IF(女子S!BE40="","",女子S!BE40)</f>
        <v>（香川西）</v>
      </c>
      <c r="C41" s="375"/>
      <c r="D41" s="133" t="str">
        <f>IF(K36="","",K36)</f>
        <v/>
      </c>
      <c r="E41" s="134" t="s">
        <v>338</v>
      </c>
      <c r="F41" s="135" t="str">
        <f>IF(I36="","",I36)</f>
        <v/>
      </c>
      <c r="G41" s="349"/>
      <c r="H41" s="310"/>
      <c r="I41" s="286"/>
      <c r="J41" s="286"/>
      <c r="K41" s="286"/>
      <c r="L41" s="286"/>
      <c r="M41" s="273"/>
      <c r="N41" s="59">
        <v>11</v>
      </c>
      <c r="O41" s="60" t="s">
        <v>338</v>
      </c>
      <c r="P41" s="59">
        <v>9</v>
      </c>
      <c r="Q41" s="301"/>
      <c r="R41" s="377"/>
      <c r="S41" s="150"/>
      <c r="T41" s="134" t="s">
        <v>338</v>
      </c>
      <c r="U41" s="150"/>
      <c r="V41" s="351"/>
      <c r="W41" s="312"/>
      <c r="X41" s="294"/>
      <c r="Y41" s="296"/>
      <c r="Z41" s="374"/>
    </row>
    <row r="42" spans="1:26" ht="14.25" customHeight="1" x14ac:dyDescent="0.2">
      <c r="A42" s="282"/>
      <c r="B42" s="315"/>
      <c r="C42" s="376"/>
      <c r="D42" s="155" t="str">
        <f>IF(K37="","",K37)</f>
        <v/>
      </c>
      <c r="E42" s="152" t="s">
        <v>338</v>
      </c>
      <c r="F42" s="156" t="str">
        <f>IF(I37="","",I37)</f>
        <v/>
      </c>
      <c r="G42" s="350"/>
      <c r="H42" s="310"/>
      <c r="I42" s="286"/>
      <c r="J42" s="286"/>
      <c r="K42" s="286"/>
      <c r="L42" s="286"/>
      <c r="M42" s="274"/>
      <c r="N42" s="61"/>
      <c r="O42" s="62" t="s">
        <v>338</v>
      </c>
      <c r="P42" s="61"/>
      <c r="Q42" s="302"/>
      <c r="R42" s="378"/>
      <c r="S42" s="151"/>
      <c r="T42" s="152" t="s">
        <v>338</v>
      </c>
      <c r="U42" s="151"/>
      <c r="V42" s="379"/>
      <c r="W42" s="312"/>
      <c r="X42" s="294"/>
      <c r="Y42" s="297"/>
      <c r="Z42" s="271"/>
    </row>
    <row r="43" spans="1:26" ht="14.25" customHeight="1" x14ac:dyDescent="0.2">
      <c r="A43" s="306" t="s">
        <v>317</v>
      </c>
      <c r="B43" s="316" t="str">
        <f>IF(女子S!AY37="","",女子S!AY37)</f>
        <v>横手</v>
      </c>
      <c r="C43" s="142" t="str">
        <f>IF(M33="","",IF(M33="○","×","○"))</f>
        <v/>
      </c>
      <c r="D43" s="123" t="str">
        <f>IF(P33="","",P33)</f>
        <v/>
      </c>
      <c r="E43" s="124" t="s">
        <v>338</v>
      </c>
      <c r="F43" s="125" t="str">
        <f>IF(N33="","",N33)</f>
        <v/>
      </c>
      <c r="G43" s="132"/>
      <c r="H43" s="69" t="str">
        <f>IF(M38="","",IF(M38="○","×","○"))</f>
        <v>×</v>
      </c>
      <c r="I43" s="65">
        <f>IF(P38="","",P38)</f>
        <v>7</v>
      </c>
      <c r="J43" s="66" t="s">
        <v>338</v>
      </c>
      <c r="K43" s="67">
        <f>IF(N38="","",N38)</f>
        <v>11</v>
      </c>
      <c r="L43" s="71"/>
      <c r="M43" s="286" t="str">
        <f>IF(M44="","",IF(M44&gt;Q44,"○","×"))</f>
        <v/>
      </c>
      <c r="N43" s="286"/>
      <c r="O43" s="286"/>
      <c r="P43" s="286"/>
      <c r="Q43" s="287"/>
      <c r="R43" s="142" t="str">
        <f>IF(R44="","",IF(R44="W","○",IF(R44="L","×",IF(R44&gt;V44,"○","×"))))</f>
        <v/>
      </c>
      <c r="S43" s="143"/>
      <c r="T43" s="129" t="s">
        <v>338</v>
      </c>
      <c r="U43" s="143"/>
      <c r="V43" s="145"/>
      <c r="W43" s="311">
        <f>IF($B43="","",COUNTIF($C43:$V47,"○"))</f>
        <v>0</v>
      </c>
      <c r="X43" s="293">
        <f>IF($B43="","",COUNTIF($C43:$V47,"×"))</f>
        <v>1</v>
      </c>
      <c r="Y43" s="313">
        <f>IF($B43="","",W43*2+X43)</f>
        <v>1</v>
      </c>
      <c r="Z43" s="373">
        <f>IF(ISERROR(RANK(Y43,$Y$33:$Y$52,0))=TRUE,"",RANK(Y43,$Y$33:$Y$52,0))+4</f>
        <v>6</v>
      </c>
    </row>
    <row r="44" spans="1:26" ht="14.25" customHeight="1" x14ac:dyDescent="0.2">
      <c r="A44" s="281"/>
      <c r="B44" s="284"/>
      <c r="C44" s="375" t="str">
        <f>IF(M34="W","L",IF(M34="L","W",IF(M34="","",Q34)))</f>
        <v/>
      </c>
      <c r="D44" s="133" t="str">
        <f>IF(P34="","",P34)</f>
        <v/>
      </c>
      <c r="E44" s="134" t="s">
        <v>338</v>
      </c>
      <c r="F44" s="135" t="str">
        <f>IF(N34="","",N34)</f>
        <v/>
      </c>
      <c r="G44" s="351" t="str">
        <f>IF(OR(C44="L",C44="W"),"",M34)</f>
        <v/>
      </c>
      <c r="H44" s="273">
        <f>IF(M39="W","L",IF(M39="L","W",IF(M39="","",Q39)))</f>
        <v>1</v>
      </c>
      <c r="I44" s="73">
        <f>IF(P39="","",P39)</f>
        <v>11</v>
      </c>
      <c r="J44" s="60" t="s">
        <v>338</v>
      </c>
      <c r="K44" s="74">
        <f>IF(N39="","",N39)</f>
        <v>13</v>
      </c>
      <c r="L44" s="301">
        <f>IF(OR(H44="L",H44="W"),"",M39)</f>
        <v>3</v>
      </c>
      <c r="M44" s="286"/>
      <c r="N44" s="286"/>
      <c r="O44" s="286"/>
      <c r="P44" s="286"/>
      <c r="Q44" s="287"/>
      <c r="R44" s="347" t="str">
        <f>IF(S43="","",IF(S43&gt;U43,1,0)+IF(S44&gt;U44,1,0)+IF(S45&gt;U45,1,0)+IF(S46&gt;U46,1,0)+IF(S47&gt;U47,1,0))</f>
        <v/>
      </c>
      <c r="S44" s="150"/>
      <c r="T44" s="134" t="s">
        <v>338</v>
      </c>
      <c r="U44" s="150"/>
      <c r="V44" s="351" t="str">
        <f>IF(OR(R44="L",R44="W"),"",IF(S43="","",IF(S43&lt;U43,1,0)+IF(S44&lt;U44,1,0)+IF(S45&lt;U45,1,0)+IF(S46&lt;U46,1,0)+IF(S47&lt;U47,1,0)))</f>
        <v/>
      </c>
      <c r="W44" s="312"/>
      <c r="X44" s="294"/>
      <c r="Y44" s="296"/>
      <c r="Z44" s="374"/>
    </row>
    <row r="45" spans="1:26" ht="14.25" customHeight="1" x14ac:dyDescent="0.2">
      <c r="A45" s="281"/>
      <c r="B45" s="284"/>
      <c r="C45" s="375"/>
      <c r="D45" s="133" t="str">
        <f>IF(P35="","",P35)</f>
        <v/>
      </c>
      <c r="E45" s="134" t="s">
        <v>338</v>
      </c>
      <c r="F45" s="135" t="str">
        <f>IF(N35="","",N35)</f>
        <v/>
      </c>
      <c r="G45" s="351"/>
      <c r="H45" s="273"/>
      <c r="I45" s="73">
        <f>IF(P40="","",P40)</f>
        <v>11</v>
      </c>
      <c r="J45" s="60" t="s">
        <v>338</v>
      </c>
      <c r="K45" s="74">
        <f>IF(N40="","",N40)</f>
        <v>9</v>
      </c>
      <c r="L45" s="301"/>
      <c r="M45" s="286"/>
      <c r="N45" s="286"/>
      <c r="O45" s="286"/>
      <c r="P45" s="286"/>
      <c r="Q45" s="287"/>
      <c r="R45" s="347"/>
      <c r="S45" s="150"/>
      <c r="T45" s="134" t="s">
        <v>338</v>
      </c>
      <c r="U45" s="150"/>
      <c r="V45" s="351"/>
      <c r="W45" s="312"/>
      <c r="X45" s="294"/>
      <c r="Y45" s="296"/>
      <c r="Z45" s="374"/>
    </row>
    <row r="46" spans="1:26" ht="14.25" customHeight="1" x14ac:dyDescent="0.2">
      <c r="A46" s="281"/>
      <c r="B46" s="314" t="str">
        <f>IF(女子S!AY40="","",女子S!AY40)</f>
        <v>（高松商）</v>
      </c>
      <c r="C46" s="375"/>
      <c r="D46" s="133" t="str">
        <f>IF(P36="","",P36)</f>
        <v/>
      </c>
      <c r="E46" s="134" t="s">
        <v>338</v>
      </c>
      <c r="F46" s="135" t="str">
        <f>IF(N36="","",N36)</f>
        <v/>
      </c>
      <c r="G46" s="351"/>
      <c r="H46" s="273"/>
      <c r="I46" s="73">
        <f>IF(P41="","",P41)</f>
        <v>9</v>
      </c>
      <c r="J46" s="60" t="s">
        <v>338</v>
      </c>
      <c r="K46" s="74">
        <f>IF(N41="","",N41)</f>
        <v>11</v>
      </c>
      <c r="L46" s="301"/>
      <c r="M46" s="286"/>
      <c r="N46" s="286"/>
      <c r="O46" s="286"/>
      <c r="P46" s="286"/>
      <c r="Q46" s="287"/>
      <c r="R46" s="347"/>
      <c r="S46" s="150"/>
      <c r="T46" s="134" t="s">
        <v>338</v>
      </c>
      <c r="U46" s="150"/>
      <c r="V46" s="351"/>
      <c r="W46" s="312"/>
      <c r="X46" s="294"/>
      <c r="Y46" s="296"/>
      <c r="Z46" s="374"/>
    </row>
    <row r="47" spans="1:26" ht="14.25" customHeight="1" x14ac:dyDescent="0.2">
      <c r="A47" s="282"/>
      <c r="B47" s="317"/>
      <c r="C47" s="375"/>
      <c r="D47" s="157" t="str">
        <f>IF(P37="","",P37)</f>
        <v/>
      </c>
      <c r="E47" s="154" t="s">
        <v>338</v>
      </c>
      <c r="F47" s="158" t="str">
        <f>IF(N37="","",N37)</f>
        <v/>
      </c>
      <c r="G47" s="351"/>
      <c r="H47" s="274"/>
      <c r="I47" s="75" t="str">
        <f>IF(P42="","",P42)</f>
        <v/>
      </c>
      <c r="J47" s="62" t="s">
        <v>338</v>
      </c>
      <c r="K47" s="76" t="str">
        <f>IF(N42="","",N42)</f>
        <v/>
      </c>
      <c r="L47" s="302"/>
      <c r="M47" s="289"/>
      <c r="N47" s="289"/>
      <c r="O47" s="289"/>
      <c r="P47" s="289"/>
      <c r="Q47" s="290"/>
      <c r="R47" s="348"/>
      <c r="S47" s="151"/>
      <c r="T47" s="152" t="s">
        <v>338</v>
      </c>
      <c r="U47" s="151"/>
      <c r="V47" s="379"/>
      <c r="W47" s="312"/>
      <c r="X47" s="294"/>
      <c r="Y47" s="297"/>
      <c r="Z47" s="271"/>
    </row>
    <row r="48" spans="1:26" ht="14.25" customHeight="1" x14ac:dyDescent="0.2">
      <c r="A48" s="388" t="s">
        <v>314</v>
      </c>
      <c r="B48" s="390" t="str">
        <f>IF(女子S!T37="","",女子S!T37)</f>
        <v>峯</v>
      </c>
      <c r="C48" s="122" t="str">
        <f>IF(R33="","",IF(R33="○","×","○"))</f>
        <v/>
      </c>
      <c r="D48" s="123" t="str">
        <f>IF(U33="","",U33)</f>
        <v/>
      </c>
      <c r="E48" s="124" t="s">
        <v>338</v>
      </c>
      <c r="F48" s="125" t="str">
        <f>IF(S33="","",S33)</f>
        <v/>
      </c>
      <c r="G48" s="126"/>
      <c r="H48" s="127" t="str">
        <f>IF(R38="","",IF(R38="○","×","○"))</f>
        <v/>
      </c>
      <c r="I48" s="128" t="str">
        <f>IF(U38="","",U38)</f>
        <v/>
      </c>
      <c r="J48" s="129" t="s">
        <v>338</v>
      </c>
      <c r="K48" s="130" t="str">
        <f>IF(S38="","",S38)</f>
        <v/>
      </c>
      <c r="L48" s="131"/>
      <c r="M48" s="127" t="str">
        <f>IF(R43="","",IF(R43="○","×","○"))</f>
        <v/>
      </c>
      <c r="N48" s="123" t="str">
        <f>IF(U43="","",U43)</f>
        <v/>
      </c>
      <c r="O48" s="124" t="s">
        <v>338</v>
      </c>
      <c r="P48" s="125" t="str">
        <f>IF(S43="","",S43)</f>
        <v/>
      </c>
      <c r="Q48" s="132"/>
      <c r="R48" s="392" t="str">
        <f>IF(R49="","",IF(R49&gt;V49,"○","×"))</f>
        <v/>
      </c>
      <c r="S48" s="393"/>
      <c r="T48" s="393"/>
      <c r="U48" s="393"/>
      <c r="V48" s="393"/>
      <c r="W48" s="397">
        <f>IF($B48="","",COUNTIF($C48:$V52,"○"))</f>
        <v>0</v>
      </c>
      <c r="X48" s="367">
        <f>IF($B48="","",COUNTIF($C48:$V52,"×"))</f>
        <v>0</v>
      </c>
      <c r="Y48" s="371">
        <f>IF($B48="","",W48*2+X48)</f>
        <v>0</v>
      </c>
      <c r="Z48" s="345">
        <f>IF(ISERROR(RANK(Y48,$Y$33:$Y$52,0))=TRUE,"",RANK(Y48,$Y$33:$Y$52,0))+4</f>
        <v>7</v>
      </c>
    </row>
    <row r="49" spans="1:26" ht="14.25" customHeight="1" x14ac:dyDescent="0.2">
      <c r="A49" s="355"/>
      <c r="B49" s="391"/>
      <c r="C49" s="381" t="str">
        <f>IF(R34="W","L",IF(R34="L","W",IF(R34="","",V34)))</f>
        <v/>
      </c>
      <c r="D49" s="133" t="str">
        <f>IF(U34="","",U34)</f>
        <v/>
      </c>
      <c r="E49" s="134" t="s">
        <v>338</v>
      </c>
      <c r="F49" s="135" t="str">
        <f>IF(S34="","",S34)</f>
        <v/>
      </c>
      <c r="G49" s="383" t="str">
        <f>IF(OR(C49="L",C49="W"),"",R34)</f>
        <v/>
      </c>
      <c r="H49" s="377" t="str">
        <f>IF(R39="W","L",IF(R39="L","W",IF(R39="","",V39)))</f>
        <v/>
      </c>
      <c r="I49" s="133" t="str">
        <f>IF(U39="","",U39)</f>
        <v/>
      </c>
      <c r="J49" s="134" t="s">
        <v>338</v>
      </c>
      <c r="K49" s="135" t="str">
        <f>IF(S39="","",S39)</f>
        <v/>
      </c>
      <c r="L49" s="383" t="str">
        <f>IF(OR(H49="L",H49="W"),"",R39)</f>
        <v/>
      </c>
      <c r="M49" s="377" t="str">
        <f>IF(R44="W","L",IF(R44="L","W",IF(R44="","",V44)))</f>
        <v/>
      </c>
      <c r="N49" s="133" t="str">
        <f>IF(U44="","",U44)</f>
        <v/>
      </c>
      <c r="O49" s="134" t="s">
        <v>338</v>
      </c>
      <c r="P49" s="135" t="str">
        <f>IF(S44="","",S44)</f>
        <v/>
      </c>
      <c r="Q49" s="349" t="str">
        <f>IF(OR(M49="L",M49="W"),"",R44)</f>
        <v/>
      </c>
      <c r="R49" s="394"/>
      <c r="S49" s="360"/>
      <c r="T49" s="360"/>
      <c r="U49" s="360"/>
      <c r="V49" s="360"/>
      <c r="W49" s="398"/>
      <c r="X49" s="368"/>
      <c r="Y49" s="401"/>
      <c r="Z49" s="346"/>
    </row>
    <row r="50" spans="1:26" ht="14.25" customHeight="1" x14ac:dyDescent="0.2">
      <c r="A50" s="355"/>
      <c r="B50" s="391"/>
      <c r="C50" s="381"/>
      <c r="D50" s="133" t="str">
        <f>IF(U35="","",U35)</f>
        <v/>
      </c>
      <c r="E50" s="134" t="s">
        <v>338</v>
      </c>
      <c r="F50" s="135" t="str">
        <f>IF(S35="","",S35)</f>
        <v/>
      </c>
      <c r="G50" s="383"/>
      <c r="H50" s="377"/>
      <c r="I50" s="133" t="str">
        <f>IF(U40="","",U40)</f>
        <v/>
      </c>
      <c r="J50" s="134" t="s">
        <v>338</v>
      </c>
      <c r="K50" s="135" t="str">
        <f>IF(S40="","",S40)</f>
        <v/>
      </c>
      <c r="L50" s="383"/>
      <c r="M50" s="377"/>
      <c r="N50" s="133" t="str">
        <f>IF(U45="","",U45)</f>
        <v/>
      </c>
      <c r="O50" s="134" t="s">
        <v>338</v>
      </c>
      <c r="P50" s="135" t="str">
        <f>IF(S45="","",S45)</f>
        <v/>
      </c>
      <c r="Q50" s="349"/>
      <c r="R50" s="394"/>
      <c r="S50" s="360"/>
      <c r="T50" s="360"/>
      <c r="U50" s="360"/>
      <c r="V50" s="360"/>
      <c r="W50" s="398"/>
      <c r="X50" s="368"/>
      <c r="Y50" s="401"/>
      <c r="Z50" s="346"/>
    </row>
    <row r="51" spans="1:26" ht="14.25" customHeight="1" x14ac:dyDescent="0.2">
      <c r="A51" s="355"/>
      <c r="B51" s="403" t="str">
        <f>IF(女子S!T40="","",女子S!T40)</f>
        <v>（イトウTTC）</v>
      </c>
      <c r="C51" s="381"/>
      <c r="D51" s="133" t="str">
        <f>IF(U36="","",U36)</f>
        <v/>
      </c>
      <c r="E51" s="134" t="s">
        <v>338</v>
      </c>
      <c r="F51" s="135" t="str">
        <f>IF(S36="","",S36)</f>
        <v/>
      </c>
      <c r="G51" s="383"/>
      <c r="H51" s="377"/>
      <c r="I51" s="133" t="str">
        <f>IF(U41="","",U41)</f>
        <v/>
      </c>
      <c r="J51" s="134" t="s">
        <v>338</v>
      </c>
      <c r="K51" s="135" t="str">
        <f>IF(S41="","",S41)</f>
        <v/>
      </c>
      <c r="L51" s="383"/>
      <c r="M51" s="377"/>
      <c r="N51" s="133" t="str">
        <f>IF(U46="","",U46)</f>
        <v/>
      </c>
      <c r="O51" s="134" t="s">
        <v>338</v>
      </c>
      <c r="P51" s="135" t="str">
        <f>IF(S46="","",S46)</f>
        <v/>
      </c>
      <c r="Q51" s="349"/>
      <c r="R51" s="394"/>
      <c r="S51" s="360"/>
      <c r="T51" s="360"/>
      <c r="U51" s="360"/>
      <c r="V51" s="360"/>
      <c r="W51" s="398"/>
      <c r="X51" s="368"/>
      <c r="Y51" s="401"/>
      <c r="Z51" s="346"/>
    </row>
    <row r="52" spans="1:26" ht="14.25" customHeight="1" thickBot="1" x14ac:dyDescent="0.25">
      <c r="A52" s="389"/>
      <c r="B52" s="404"/>
      <c r="C52" s="382"/>
      <c r="D52" s="136" t="str">
        <f>IF(U37="","",U37)</f>
        <v/>
      </c>
      <c r="E52" s="137" t="s">
        <v>338</v>
      </c>
      <c r="F52" s="138" t="str">
        <f>IF(S37="","",S37)</f>
        <v/>
      </c>
      <c r="G52" s="384"/>
      <c r="H52" s="385"/>
      <c r="I52" s="139" t="str">
        <f>IF(U42="","",U42)</f>
        <v/>
      </c>
      <c r="J52" s="140" t="s">
        <v>338</v>
      </c>
      <c r="K52" s="141" t="str">
        <f>IF(S42="","",S42)</f>
        <v/>
      </c>
      <c r="L52" s="386"/>
      <c r="M52" s="385"/>
      <c r="N52" s="139" t="str">
        <f>IF(U47="","",U47)</f>
        <v/>
      </c>
      <c r="O52" s="140" t="s">
        <v>338</v>
      </c>
      <c r="P52" s="141" t="str">
        <f>IF(S47="","",S47)</f>
        <v/>
      </c>
      <c r="Q52" s="387"/>
      <c r="R52" s="395"/>
      <c r="S52" s="396"/>
      <c r="T52" s="396"/>
      <c r="U52" s="396"/>
      <c r="V52" s="396"/>
      <c r="W52" s="399"/>
      <c r="X52" s="400"/>
      <c r="Y52" s="402"/>
      <c r="Z52" s="380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3"/>
  <conditionalFormatting sqref="C7 H12 M17 R22">
    <cfRule type="cellIs" dxfId="5" priority="4" stopIfTrue="1" operator="equal">
      <formula>"×"</formula>
    </cfRule>
  </conditionalFormatting>
  <conditionalFormatting sqref="C33 H38 M43 R48">
    <cfRule type="cellIs" dxfId="4" priority="1" stopIfTrue="1" operator="equal">
      <formula>"×"</formula>
    </cfRule>
  </conditionalFormatting>
  <conditionalFormatting sqref="H7 M7 R7 C12 M12 R12 C17 H17 R17 C22 H22 M22">
    <cfRule type="cellIs" dxfId="3" priority="5" stopIfTrue="1" operator="equal">
      <formula>"×"</formula>
    </cfRule>
    <cfRule type="cellIs" dxfId="2" priority="6" stopIfTrue="1" operator="equal">
      <formula>"○"</formula>
    </cfRule>
  </conditionalFormatting>
  <conditionalFormatting sqref="H33 M33 R33 C38 M38 R38 C43 H43 R43 C48 H48 M48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7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DB08-A094-4350-AA9D-D1CAD67B62E5}">
  <dimension ref="A1:O36"/>
  <sheetViews>
    <sheetView tabSelected="1" view="pageBreakPreview" zoomScale="70" zoomScaleNormal="70" zoomScaleSheetLayoutView="70" workbookViewId="0">
      <selection activeCell="AF119" sqref="AF119"/>
    </sheetView>
  </sheetViews>
  <sheetFormatPr defaultColWidth="9" defaultRowHeight="13.2" x14ac:dyDescent="0.2"/>
  <cols>
    <col min="1" max="1" width="8.77734375" style="405" bestFit="1" customWidth="1"/>
    <col min="2" max="2" width="16.33203125" style="405" bestFit="1" customWidth="1"/>
    <col min="3" max="3" width="7.77734375" style="405" bestFit="1" customWidth="1"/>
    <col min="4" max="4" width="7.109375" style="405" customWidth="1"/>
    <col min="5" max="5" width="8.77734375" style="405" bestFit="1" customWidth="1"/>
    <col min="6" max="6" width="16.33203125" style="405" bestFit="1" customWidth="1"/>
    <col min="7" max="7" width="7.77734375" style="405" bestFit="1" customWidth="1"/>
    <col min="8" max="8" width="7.109375" style="405" customWidth="1"/>
    <col min="9" max="9" width="8.77734375" style="405" bestFit="1" customWidth="1"/>
    <col min="10" max="10" width="9.77734375" style="405" customWidth="1"/>
    <col min="11" max="11" width="7.77734375" style="405" bestFit="1" customWidth="1"/>
    <col min="12" max="12" width="7.109375" style="405" customWidth="1"/>
    <col min="13" max="13" width="8.77734375" style="405" bestFit="1" customWidth="1"/>
    <col min="14" max="14" width="9.77734375" style="405" bestFit="1" customWidth="1"/>
    <col min="15" max="15" width="7.77734375" style="405" bestFit="1" customWidth="1"/>
    <col min="16" max="16384" width="9" style="405"/>
  </cols>
  <sheetData>
    <row r="1" spans="1:15" ht="23.4" x14ac:dyDescent="0.2">
      <c r="A1" s="431" t="s">
        <v>391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5" ht="15" customHeight="1" x14ac:dyDescent="0.2"/>
    <row r="3" spans="1:15" ht="15" customHeight="1" thickBot="1" x14ac:dyDescent="0.25">
      <c r="A3" s="409"/>
      <c r="B3" s="409"/>
      <c r="C3" s="409"/>
      <c r="E3" s="409"/>
      <c r="F3" s="409"/>
      <c r="G3" s="409"/>
      <c r="I3" s="409" t="s">
        <v>334</v>
      </c>
      <c r="J3" s="409"/>
      <c r="K3" s="409"/>
      <c r="M3" s="409" t="s">
        <v>341</v>
      </c>
      <c r="N3" s="409"/>
      <c r="O3" s="409"/>
    </row>
    <row r="4" spans="1:15" ht="15" customHeight="1" thickBot="1" x14ac:dyDescent="0.25">
      <c r="B4" s="409"/>
      <c r="C4" s="409"/>
      <c r="F4" s="409"/>
      <c r="G4" s="409"/>
      <c r="I4" s="430" t="s">
        <v>390</v>
      </c>
      <c r="J4" s="429" t="s">
        <v>389</v>
      </c>
      <c r="K4" s="428" t="s">
        <v>388</v>
      </c>
      <c r="M4" s="430" t="s">
        <v>390</v>
      </c>
      <c r="N4" s="429" t="s">
        <v>389</v>
      </c>
      <c r="O4" s="428" t="s">
        <v>388</v>
      </c>
    </row>
    <row r="5" spans="1:15" ht="15" customHeight="1" x14ac:dyDescent="0.2">
      <c r="B5" s="424"/>
      <c r="C5" s="424"/>
      <c r="F5" s="424"/>
      <c r="G5" s="424"/>
      <c r="I5" s="427">
        <v>1</v>
      </c>
      <c r="J5" s="426" t="s">
        <v>308</v>
      </c>
      <c r="K5" s="425" t="s">
        <v>6</v>
      </c>
      <c r="M5" s="427">
        <v>1</v>
      </c>
      <c r="N5" s="426" t="s">
        <v>4</v>
      </c>
      <c r="O5" s="425" t="s">
        <v>6</v>
      </c>
    </row>
    <row r="6" spans="1:15" ht="15" customHeight="1" x14ac:dyDescent="0.2">
      <c r="B6" s="424"/>
      <c r="C6" s="424"/>
      <c r="F6" s="424"/>
      <c r="G6" s="424"/>
      <c r="I6" s="423">
        <v>2</v>
      </c>
      <c r="J6" s="422" t="s">
        <v>179</v>
      </c>
      <c r="K6" s="421" t="s">
        <v>9</v>
      </c>
      <c r="M6" s="423">
        <v>2</v>
      </c>
      <c r="N6" s="422" t="s">
        <v>8</v>
      </c>
      <c r="O6" s="421" t="s">
        <v>9</v>
      </c>
    </row>
    <row r="7" spans="1:15" ht="15" customHeight="1" x14ac:dyDescent="0.2">
      <c r="A7" s="409"/>
      <c r="B7" s="424"/>
      <c r="C7" s="424"/>
      <c r="E7" s="409"/>
      <c r="F7" s="424"/>
      <c r="G7" s="424"/>
      <c r="I7" s="423">
        <v>3</v>
      </c>
      <c r="J7" s="422" t="s">
        <v>85</v>
      </c>
      <c r="K7" s="421" t="s">
        <v>9</v>
      </c>
      <c r="M7" s="423">
        <v>3</v>
      </c>
      <c r="N7" s="422" t="s">
        <v>122</v>
      </c>
      <c r="O7" s="421" t="s">
        <v>11</v>
      </c>
    </row>
    <row r="8" spans="1:15" ht="15" customHeight="1" x14ac:dyDescent="0.2">
      <c r="A8" s="409"/>
      <c r="B8" s="424"/>
      <c r="C8" s="424"/>
      <c r="E8" s="409"/>
      <c r="F8" s="424"/>
      <c r="G8" s="424"/>
      <c r="I8" s="423">
        <v>4</v>
      </c>
      <c r="J8" s="422" t="s">
        <v>226</v>
      </c>
      <c r="K8" s="421" t="s">
        <v>9</v>
      </c>
      <c r="M8" s="423">
        <v>4</v>
      </c>
      <c r="N8" s="422" t="s">
        <v>12</v>
      </c>
      <c r="O8" s="421" t="s">
        <v>6</v>
      </c>
    </row>
    <row r="9" spans="1:15" ht="15" customHeight="1" x14ac:dyDescent="0.2">
      <c r="A9" s="409"/>
      <c r="B9" s="424"/>
      <c r="C9" s="424"/>
      <c r="E9" s="409"/>
      <c r="F9" s="424"/>
      <c r="G9" s="424"/>
      <c r="I9" s="423">
        <v>5</v>
      </c>
      <c r="J9" s="422" t="s">
        <v>36</v>
      </c>
      <c r="K9" s="421" t="s">
        <v>9</v>
      </c>
      <c r="M9" s="423">
        <v>5</v>
      </c>
      <c r="N9" s="422" t="s">
        <v>123</v>
      </c>
      <c r="O9" s="421" t="s">
        <v>6</v>
      </c>
    </row>
    <row r="10" spans="1:15" ht="15" customHeight="1" x14ac:dyDescent="0.2">
      <c r="A10" s="409"/>
      <c r="B10" s="424"/>
      <c r="C10" s="424"/>
      <c r="E10" s="409"/>
      <c r="F10" s="424"/>
      <c r="G10" s="424"/>
      <c r="I10" s="423">
        <v>6</v>
      </c>
      <c r="J10" s="422" t="s">
        <v>21</v>
      </c>
      <c r="K10" s="421" t="s">
        <v>9</v>
      </c>
      <c r="M10" s="423">
        <v>6</v>
      </c>
      <c r="N10" s="422" t="s">
        <v>10</v>
      </c>
      <c r="O10" s="421" t="s">
        <v>11</v>
      </c>
    </row>
    <row r="11" spans="1:15" ht="15" customHeight="1" x14ac:dyDescent="0.2">
      <c r="A11" s="409"/>
      <c r="B11" s="424"/>
      <c r="C11" s="424"/>
      <c r="E11" s="409"/>
      <c r="F11" s="424"/>
      <c r="G11" s="424"/>
      <c r="I11" s="423">
        <v>7</v>
      </c>
      <c r="J11" s="422" t="s">
        <v>306</v>
      </c>
      <c r="K11" s="421" t="s">
        <v>30</v>
      </c>
      <c r="M11" s="423">
        <v>7</v>
      </c>
      <c r="N11" s="422" t="s">
        <v>121</v>
      </c>
      <c r="O11" s="421" t="s">
        <v>79</v>
      </c>
    </row>
    <row r="12" spans="1:15" ht="15" customHeight="1" x14ac:dyDescent="0.2">
      <c r="A12" s="409"/>
      <c r="B12" s="424"/>
      <c r="C12" s="424"/>
      <c r="E12" s="409"/>
      <c r="F12" s="424"/>
      <c r="G12" s="424"/>
      <c r="I12" s="423">
        <v>8</v>
      </c>
      <c r="J12" s="422" t="s">
        <v>90</v>
      </c>
      <c r="K12" s="421" t="s">
        <v>6</v>
      </c>
      <c r="M12" s="423">
        <v>7</v>
      </c>
      <c r="N12" s="422" t="s">
        <v>387</v>
      </c>
      <c r="O12" s="421" t="s">
        <v>74</v>
      </c>
    </row>
    <row r="13" spans="1:15" ht="15" customHeight="1" x14ac:dyDescent="0.2">
      <c r="I13" s="415" t="s">
        <v>386</v>
      </c>
      <c r="J13" s="420" t="s">
        <v>95</v>
      </c>
      <c r="K13" s="419" t="s">
        <v>228</v>
      </c>
      <c r="M13" s="415" t="s">
        <v>386</v>
      </c>
      <c r="N13" s="420" t="s">
        <v>51</v>
      </c>
      <c r="O13" s="419" t="s">
        <v>9</v>
      </c>
    </row>
    <row r="14" spans="1:15" ht="15" customHeight="1" x14ac:dyDescent="0.2">
      <c r="I14" s="412"/>
      <c r="J14" s="418" t="s">
        <v>224</v>
      </c>
      <c r="K14" s="410" t="s">
        <v>225</v>
      </c>
      <c r="M14" s="412"/>
      <c r="N14" s="418" t="s">
        <v>385</v>
      </c>
      <c r="O14" s="410" t="s">
        <v>46</v>
      </c>
    </row>
    <row r="15" spans="1:15" ht="15" customHeight="1" x14ac:dyDescent="0.2">
      <c r="I15" s="412"/>
      <c r="J15" s="418" t="s">
        <v>384</v>
      </c>
      <c r="K15" s="410" t="s">
        <v>79</v>
      </c>
      <c r="M15" s="412"/>
      <c r="N15" s="418" t="s">
        <v>96</v>
      </c>
      <c r="O15" s="410" t="s">
        <v>30</v>
      </c>
    </row>
    <row r="16" spans="1:15" ht="15" customHeight="1" x14ac:dyDescent="0.2">
      <c r="I16" s="412"/>
      <c r="J16" s="418" t="s">
        <v>383</v>
      </c>
      <c r="K16" s="410" t="s">
        <v>79</v>
      </c>
      <c r="M16" s="412"/>
      <c r="N16" s="418" t="s">
        <v>71</v>
      </c>
      <c r="O16" s="410" t="s">
        <v>72</v>
      </c>
    </row>
    <row r="17" spans="1:15" ht="15" customHeight="1" x14ac:dyDescent="0.2">
      <c r="I17" s="412"/>
      <c r="J17" s="418" t="s">
        <v>178</v>
      </c>
      <c r="K17" s="410" t="s">
        <v>11</v>
      </c>
      <c r="M17" s="412"/>
      <c r="N17" s="418" t="s">
        <v>382</v>
      </c>
      <c r="O17" s="410" t="s">
        <v>74</v>
      </c>
    </row>
    <row r="18" spans="1:15" ht="15" customHeight="1" x14ac:dyDescent="0.2">
      <c r="I18" s="412"/>
      <c r="J18" s="418" t="s">
        <v>180</v>
      </c>
      <c r="K18" s="410" t="s">
        <v>6</v>
      </c>
      <c r="M18" s="412"/>
      <c r="N18" s="418" t="s">
        <v>381</v>
      </c>
      <c r="O18" s="410" t="s">
        <v>74</v>
      </c>
    </row>
    <row r="19" spans="1:15" ht="15" customHeight="1" x14ac:dyDescent="0.2">
      <c r="A19" s="409"/>
      <c r="B19" s="409"/>
      <c r="C19" s="409"/>
      <c r="E19" s="409"/>
      <c r="F19" s="409"/>
      <c r="G19" s="409"/>
      <c r="I19" s="412"/>
      <c r="J19" s="418" t="s">
        <v>265</v>
      </c>
      <c r="K19" s="410" t="s">
        <v>9</v>
      </c>
      <c r="M19" s="412"/>
      <c r="N19" s="418" t="s">
        <v>98</v>
      </c>
      <c r="O19" s="410" t="s">
        <v>30</v>
      </c>
    </row>
    <row r="20" spans="1:15" ht="15" customHeight="1" x14ac:dyDescent="0.2">
      <c r="I20" s="412"/>
      <c r="J20" s="417" t="s">
        <v>269</v>
      </c>
      <c r="K20" s="416" t="s">
        <v>9</v>
      </c>
      <c r="M20" s="412"/>
      <c r="N20" s="417" t="s">
        <v>95</v>
      </c>
      <c r="O20" s="416" t="s">
        <v>11</v>
      </c>
    </row>
    <row r="21" spans="1:15" ht="15" customHeight="1" x14ac:dyDescent="0.2">
      <c r="I21" s="415" t="s">
        <v>380</v>
      </c>
      <c r="J21" s="414" t="s">
        <v>270</v>
      </c>
      <c r="K21" s="413" t="s">
        <v>11</v>
      </c>
      <c r="M21" s="415" t="s">
        <v>380</v>
      </c>
      <c r="N21" s="414" t="s">
        <v>28</v>
      </c>
      <c r="O21" s="413" t="s">
        <v>11</v>
      </c>
    </row>
    <row r="22" spans="1:15" ht="15" customHeight="1" x14ac:dyDescent="0.2">
      <c r="I22" s="412"/>
      <c r="J22" s="411" t="s">
        <v>379</v>
      </c>
      <c r="K22" s="410" t="s">
        <v>72</v>
      </c>
      <c r="M22" s="412"/>
      <c r="N22" s="411" t="s">
        <v>29</v>
      </c>
      <c r="O22" s="410" t="s">
        <v>30</v>
      </c>
    </row>
    <row r="23" spans="1:15" ht="15" customHeight="1" x14ac:dyDescent="0.2">
      <c r="A23" s="409"/>
      <c r="E23" s="409"/>
      <c r="I23" s="412"/>
      <c r="J23" s="411" t="s">
        <v>223</v>
      </c>
      <c r="K23" s="410" t="s">
        <v>74</v>
      </c>
      <c r="M23" s="412"/>
      <c r="N23" s="411" t="s">
        <v>109</v>
      </c>
      <c r="O23" s="410" t="s">
        <v>6</v>
      </c>
    </row>
    <row r="24" spans="1:15" ht="15" customHeight="1" x14ac:dyDescent="0.2">
      <c r="A24" s="409"/>
      <c r="E24" s="409"/>
      <c r="I24" s="412"/>
      <c r="J24" s="411" t="s">
        <v>90</v>
      </c>
      <c r="K24" s="410" t="s">
        <v>30</v>
      </c>
      <c r="M24" s="412"/>
      <c r="N24" s="411" t="s">
        <v>44</v>
      </c>
      <c r="O24" s="410" t="s">
        <v>11</v>
      </c>
    </row>
    <row r="25" spans="1:15" ht="15" customHeight="1" x14ac:dyDescent="0.2">
      <c r="A25" s="409"/>
      <c r="E25" s="409"/>
      <c r="I25" s="412"/>
      <c r="J25" s="411" t="s">
        <v>174</v>
      </c>
      <c r="K25" s="410" t="s">
        <v>6</v>
      </c>
      <c r="M25" s="412"/>
      <c r="N25" s="411" t="s">
        <v>113</v>
      </c>
      <c r="O25" s="410" t="s">
        <v>11</v>
      </c>
    </row>
    <row r="26" spans="1:15" ht="15" customHeight="1" x14ac:dyDescent="0.2">
      <c r="A26" s="409"/>
      <c r="E26" s="409"/>
      <c r="I26" s="412"/>
      <c r="J26" s="411" t="s">
        <v>96</v>
      </c>
      <c r="K26" s="410" t="s">
        <v>11</v>
      </c>
      <c r="M26" s="412"/>
      <c r="N26" s="411" t="s">
        <v>31</v>
      </c>
      <c r="O26" s="410" t="s">
        <v>32</v>
      </c>
    </row>
    <row r="27" spans="1:15" ht="15" customHeight="1" x14ac:dyDescent="0.2">
      <c r="A27" s="409"/>
      <c r="E27" s="409"/>
      <c r="I27" s="412"/>
      <c r="J27" s="411" t="s">
        <v>268</v>
      </c>
      <c r="K27" s="410" t="s">
        <v>35</v>
      </c>
      <c r="M27" s="412"/>
      <c r="N27" s="411" t="s">
        <v>102</v>
      </c>
      <c r="O27" s="410" t="s">
        <v>11</v>
      </c>
    </row>
    <row r="28" spans="1:15" ht="15" customHeight="1" x14ac:dyDescent="0.2">
      <c r="A28" s="409"/>
      <c r="E28" s="409"/>
      <c r="I28" s="412"/>
      <c r="J28" s="411" t="s">
        <v>378</v>
      </c>
      <c r="K28" s="410" t="s">
        <v>72</v>
      </c>
      <c r="M28" s="412"/>
      <c r="N28" s="411" t="s">
        <v>99</v>
      </c>
      <c r="O28" s="410" t="s">
        <v>16</v>
      </c>
    </row>
    <row r="29" spans="1:15" ht="15" customHeight="1" x14ac:dyDescent="0.2">
      <c r="A29" s="409"/>
      <c r="E29" s="409"/>
      <c r="I29" s="412"/>
      <c r="J29" s="411" t="s">
        <v>267</v>
      </c>
      <c r="K29" s="410" t="s">
        <v>201</v>
      </c>
      <c r="M29" s="412"/>
      <c r="N29" s="411" t="s">
        <v>377</v>
      </c>
      <c r="O29" s="410" t="s">
        <v>74</v>
      </c>
    </row>
    <row r="30" spans="1:15" ht="15" customHeight="1" x14ac:dyDescent="0.2">
      <c r="A30" s="409"/>
      <c r="E30" s="409"/>
      <c r="I30" s="412"/>
      <c r="J30" s="411" t="s">
        <v>182</v>
      </c>
      <c r="K30" s="410" t="s">
        <v>30</v>
      </c>
      <c r="M30" s="412"/>
      <c r="N30" s="411" t="s">
        <v>68</v>
      </c>
      <c r="O30" s="410" t="s">
        <v>376</v>
      </c>
    </row>
    <row r="31" spans="1:15" ht="15" customHeight="1" x14ac:dyDescent="0.2">
      <c r="A31" s="409"/>
      <c r="E31" s="409"/>
      <c r="I31" s="412"/>
      <c r="J31" s="411" t="s">
        <v>176</v>
      </c>
      <c r="K31" s="410" t="s">
        <v>30</v>
      </c>
      <c r="M31" s="412"/>
      <c r="N31" s="411" t="s">
        <v>84</v>
      </c>
      <c r="O31" s="410" t="s">
        <v>23</v>
      </c>
    </row>
    <row r="32" spans="1:15" ht="15" customHeight="1" x14ac:dyDescent="0.2">
      <c r="A32" s="409"/>
      <c r="E32" s="409"/>
      <c r="I32" s="412"/>
      <c r="J32" s="411" t="s">
        <v>375</v>
      </c>
      <c r="K32" s="410" t="s">
        <v>74</v>
      </c>
      <c r="M32" s="412"/>
      <c r="N32" s="411" t="s">
        <v>50</v>
      </c>
      <c r="O32" s="410" t="s">
        <v>32</v>
      </c>
    </row>
    <row r="33" spans="1:15" ht="15" customHeight="1" x14ac:dyDescent="0.2">
      <c r="A33" s="409"/>
      <c r="E33" s="409"/>
      <c r="I33" s="412"/>
      <c r="J33" s="411" t="s">
        <v>147</v>
      </c>
      <c r="K33" s="410" t="s">
        <v>23</v>
      </c>
      <c r="M33" s="412"/>
      <c r="N33" s="411" t="s">
        <v>97</v>
      </c>
      <c r="O33" s="410" t="s">
        <v>9</v>
      </c>
    </row>
    <row r="34" spans="1:15" ht="15" customHeight="1" x14ac:dyDescent="0.2">
      <c r="A34" s="409"/>
      <c r="E34" s="409"/>
      <c r="I34" s="412"/>
      <c r="J34" s="411" t="s">
        <v>127</v>
      </c>
      <c r="K34" s="410" t="s">
        <v>128</v>
      </c>
      <c r="M34" s="412"/>
      <c r="N34" s="411" t="s">
        <v>54</v>
      </c>
      <c r="O34" s="410" t="s">
        <v>30</v>
      </c>
    </row>
    <row r="35" spans="1:15" ht="15" customHeight="1" x14ac:dyDescent="0.2">
      <c r="A35" s="409"/>
      <c r="E35" s="409"/>
      <c r="I35" s="412"/>
      <c r="J35" s="411" t="s">
        <v>227</v>
      </c>
      <c r="K35" s="410" t="s">
        <v>128</v>
      </c>
      <c r="M35" s="412"/>
      <c r="N35" s="411" t="s">
        <v>77</v>
      </c>
      <c r="O35" s="410" t="s">
        <v>72</v>
      </c>
    </row>
    <row r="36" spans="1:15" ht="15" customHeight="1" thickBot="1" x14ac:dyDescent="0.25">
      <c r="A36" s="409"/>
      <c r="E36" s="409"/>
      <c r="I36" s="408"/>
      <c r="J36" s="407" t="s">
        <v>374</v>
      </c>
      <c r="K36" s="406" t="s">
        <v>74</v>
      </c>
      <c r="M36" s="408"/>
      <c r="N36" s="407" t="s">
        <v>36</v>
      </c>
      <c r="O36" s="406" t="s">
        <v>6</v>
      </c>
    </row>
  </sheetData>
  <mergeCells count="39">
    <mergeCell ref="B9:C9"/>
    <mergeCell ref="B10:C10"/>
    <mergeCell ref="B11:C11"/>
    <mergeCell ref="B12:C12"/>
    <mergeCell ref="F8:G8"/>
    <mergeCell ref="F9:G9"/>
    <mergeCell ref="F10:G10"/>
    <mergeCell ref="B4:C4"/>
    <mergeCell ref="B5:C5"/>
    <mergeCell ref="A7:A8"/>
    <mergeCell ref="A9:A12"/>
    <mergeCell ref="E7:E8"/>
    <mergeCell ref="E9:E12"/>
    <mergeCell ref="B8:C8"/>
    <mergeCell ref="A3:C3"/>
    <mergeCell ref="E3:G3"/>
    <mergeCell ref="F4:G4"/>
    <mergeCell ref="F5:G5"/>
    <mergeCell ref="F6:G6"/>
    <mergeCell ref="F7:G7"/>
    <mergeCell ref="B6:C6"/>
    <mergeCell ref="B7:C7"/>
    <mergeCell ref="E23:E24"/>
    <mergeCell ref="E25:E28"/>
    <mergeCell ref="E29:E36"/>
    <mergeCell ref="A1:O1"/>
    <mergeCell ref="A19:C19"/>
    <mergeCell ref="I3:K3"/>
    <mergeCell ref="M3:O3"/>
    <mergeCell ref="E19:G19"/>
    <mergeCell ref="M13:M20"/>
    <mergeCell ref="M21:M36"/>
    <mergeCell ref="F11:G11"/>
    <mergeCell ref="F12:G12"/>
    <mergeCell ref="A23:A24"/>
    <mergeCell ref="A25:A28"/>
    <mergeCell ref="A29:A36"/>
    <mergeCell ref="I13:I20"/>
    <mergeCell ref="I21:I36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男子S</vt:lpstr>
      <vt:lpstr>女子S</vt:lpstr>
      <vt:lpstr>男子L</vt:lpstr>
      <vt:lpstr>女子L</vt:lpstr>
      <vt:lpstr>Rank</vt:lpstr>
      <vt:lpstr>女子L!Print_Area</vt:lpstr>
      <vt:lpstr>女子S!Print_Area</vt:lpstr>
      <vt:lpstr>男子S!Print_Area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2023-09-16T08:33:25Z</cp:lastPrinted>
  <dcterms:created xsi:type="dcterms:W3CDTF">2023-09-12T11:51:54Z</dcterms:created>
  <dcterms:modified xsi:type="dcterms:W3CDTF">2026-01-19T10:06:51Z</dcterms:modified>
</cp:coreProperties>
</file>