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wner\Desktop\卓球\事務局\0.大会関係\④国体予選\R06\試合結果\"/>
    </mc:Choice>
  </mc:AlternateContent>
  <xr:revisionPtr revIDLastSave="0" documentId="13_ncr:1_{4970056E-06BA-4738-8501-4F49B4C86274}" xr6:coauthVersionLast="47" xr6:coauthVersionMax="47" xr10:uidLastSave="{00000000-0000-0000-0000-000000000000}"/>
  <bookViews>
    <workbookView xWindow="-110" yWindow="-110" windowWidth="19420" windowHeight="10300" activeTab="1" xr2:uid="{00000000-000D-0000-FFFF-FFFF00000000}"/>
  </bookViews>
  <sheets>
    <sheet name="男子リーグ" sheetId="1" r:id="rId1"/>
    <sheet name="女子リーグ" sheetId="2" r:id="rId2"/>
  </sheets>
  <definedNames>
    <definedName name="Excel_BuiltIn_Print_Area_1">#REF!</definedName>
    <definedName name="Excel_BuiltIn_Print_Area_3">#REF!</definedName>
    <definedName name="_xlnm.Print_Area" localSheetId="1">女子リーグ!$A$1:$AV$48</definedName>
    <definedName name="_xlnm.Print_Area" localSheetId="0">男子リーグ!$A$1:$AW$48</definedName>
    <definedName name="女子リーグ">女子リーグ!#REF!</definedName>
    <definedName name="男子リーグ">男子リーグ!#REF!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4" i="1" l="1"/>
  <c r="AN40" i="1"/>
  <c r="AI39" i="1"/>
  <c r="AN35" i="1"/>
  <c r="AR35" i="1" s="1"/>
  <c r="AI35" i="1"/>
  <c r="AM35" i="1" s="1"/>
  <c r="AI34" i="1" s="1"/>
  <c r="AD39" i="1" s="1"/>
  <c r="AD34" i="1"/>
  <c r="AN30" i="1"/>
  <c r="AR30" i="1" s="1"/>
  <c r="Y45" i="1" s="1"/>
  <c r="AC45" i="1" s="1"/>
  <c r="AI30" i="1"/>
  <c r="AM30" i="1" s="1"/>
  <c r="AD30" i="1"/>
  <c r="AH30" i="1" s="1"/>
  <c r="Y35" i="1" s="1"/>
  <c r="AC35" i="1" s="1"/>
  <c r="Y29" i="1"/>
  <c r="AN25" i="1"/>
  <c r="AR25" i="1" s="1"/>
  <c r="AI25" i="1"/>
  <c r="AM25" i="1" s="1"/>
  <c r="AD25" i="1"/>
  <c r="AH25" i="1" s="1"/>
  <c r="T35" i="1" s="1"/>
  <c r="X35" i="1" s="1"/>
  <c r="Y25" i="1"/>
  <c r="T24" i="1"/>
  <c r="AN20" i="1"/>
  <c r="AI20" i="1"/>
  <c r="AM20" i="1" s="1"/>
  <c r="AD20" i="1"/>
  <c r="AH20" i="1" s="1"/>
  <c r="O35" i="1" s="1"/>
  <c r="S35" i="1" s="1"/>
  <c r="Y20" i="1"/>
  <c r="T20" i="1"/>
  <c r="O19" i="1"/>
  <c r="AN15" i="1"/>
  <c r="AR15" i="1" s="1"/>
  <c r="AI15" i="1"/>
  <c r="AD15" i="1"/>
  <c r="Y15" i="1"/>
  <c r="AC15" i="1" s="1"/>
  <c r="J30" i="1" s="1"/>
  <c r="N30" i="1" s="1"/>
  <c r="T15" i="1"/>
  <c r="X15" i="1" s="1"/>
  <c r="O15" i="1"/>
  <c r="S15" i="1" s="1"/>
  <c r="J14" i="1"/>
  <c r="AN10" i="1"/>
  <c r="AI10" i="1"/>
  <c r="AD10" i="1"/>
  <c r="AH10" i="1" s="1"/>
  <c r="Y10" i="1"/>
  <c r="AC10" i="1" s="1"/>
  <c r="T10" i="1"/>
  <c r="X10" i="1" s="1"/>
  <c r="E25" i="1" s="1"/>
  <c r="I25" i="1" s="1"/>
  <c r="O10" i="1"/>
  <c r="S10" i="1" s="1"/>
  <c r="O9" i="1" s="1"/>
  <c r="E19" i="1" s="1"/>
  <c r="J10" i="1"/>
  <c r="N10" i="1" s="1"/>
  <c r="E9" i="1"/>
  <c r="AM15" i="1"/>
  <c r="AI14" i="1" s="1"/>
  <c r="J39" i="1" s="1"/>
  <c r="AC20" i="1"/>
  <c r="O30" i="1" s="1"/>
  <c r="S30" i="1" s="1"/>
  <c r="B18" i="1"/>
  <c r="B23" i="1" s="1"/>
  <c r="B28" i="1" s="1"/>
  <c r="B33" i="1" s="1"/>
  <c r="A18" i="1"/>
  <c r="A23" i="1" s="1"/>
  <c r="A28" i="1" s="1"/>
  <c r="A33" i="1" s="1"/>
  <c r="A38" i="1" s="1"/>
  <c r="A43" i="1" s="1"/>
  <c r="A48" i="1" s="1"/>
  <c r="B17" i="1"/>
  <c r="B22" i="1" s="1"/>
  <c r="B27" i="1" s="1"/>
  <c r="A17" i="1"/>
  <c r="A22" i="1" s="1"/>
  <c r="A27" i="1" s="1"/>
  <c r="A32" i="1" s="1"/>
  <c r="A37" i="1" s="1"/>
  <c r="A42" i="1" s="1"/>
  <c r="A47" i="1" s="1"/>
  <c r="B16" i="1"/>
  <c r="A16" i="1"/>
  <c r="A21" i="1" s="1"/>
  <c r="A26" i="1" s="1"/>
  <c r="A31" i="1" s="1"/>
  <c r="A36" i="1" s="1"/>
  <c r="A41" i="1" s="1"/>
  <c r="A46" i="1" s="1"/>
  <c r="B15" i="1"/>
  <c r="B20" i="1" s="1"/>
  <c r="B25" i="1" s="1"/>
  <c r="A15" i="1"/>
  <c r="A20" i="1" s="1"/>
  <c r="A25" i="1" s="1"/>
  <c r="A30" i="1" s="1"/>
  <c r="A35" i="1" s="1"/>
  <c r="A40" i="1" s="1"/>
  <c r="A45" i="1" s="1"/>
  <c r="B14" i="1"/>
  <c r="B19" i="1" s="1"/>
  <c r="A14" i="1"/>
  <c r="A19" i="1" s="1"/>
  <c r="A24" i="1" s="1"/>
  <c r="A29" i="1" s="1"/>
  <c r="A34" i="1" s="1"/>
  <c r="A39" i="1" s="1"/>
  <c r="A44" i="1" s="1"/>
  <c r="E8" i="1"/>
  <c r="N6" i="1"/>
  <c r="S6" i="1" s="1"/>
  <c r="X6" i="1" s="1"/>
  <c r="AC6" i="1" s="1"/>
  <c r="AH6" i="1" s="1"/>
  <c r="AM6" i="1" s="1"/>
  <c r="AR6" i="1" s="1"/>
  <c r="M6" i="1"/>
  <c r="R6" i="1" s="1"/>
  <c r="W6" i="1" s="1"/>
  <c r="AB6" i="1" s="1"/>
  <c r="AG6" i="1" s="1"/>
  <c r="AL6" i="1" s="1"/>
  <c r="AQ6" i="1" s="1"/>
  <c r="L6" i="1"/>
  <c r="Q6" i="1"/>
  <c r="V6" i="1" s="1"/>
  <c r="AA6" i="1" s="1"/>
  <c r="AF6" i="1" s="1"/>
  <c r="AK6" i="1" s="1"/>
  <c r="AP6" i="1" s="1"/>
  <c r="K6" i="1"/>
  <c r="P6" i="1" s="1"/>
  <c r="U6" i="1"/>
  <c r="Z6" i="1" s="1"/>
  <c r="AE6" i="1" s="1"/>
  <c r="AJ6" i="1" s="1"/>
  <c r="AO6" i="1" s="1"/>
  <c r="J6" i="1"/>
  <c r="O6" i="1" s="1"/>
  <c r="T6" i="1" s="1"/>
  <c r="Y6" i="1" s="1"/>
  <c r="AD6" i="1" s="1"/>
  <c r="AI6" i="1" s="1"/>
  <c r="AN6" i="1" s="1"/>
  <c r="N5" i="1"/>
  <c r="S5" i="1" s="1"/>
  <c r="X5" i="1" s="1"/>
  <c r="AC5" i="1" s="1"/>
  <c r="AH5" i="1" s="1"/>
  <c r="AM5" i="1" s="1"/>
  <c r="AR5" i="1" s="1"/>
  <c r="M5" i="1"/>
  <c r="R5" i="1" s="1"/>
  <c r="L5" i="1"/>
  <c r="Q5" i="1" s="1"/>
  <c r="V5" i="1" s="1"/>
  <c r="AA5" i="1" s="1"/>
  <c r="AF5" i="1" s="1"/>
  <c r="AK5" i="1" s="1"/>
  <c r="AP5" i="1" s="1"/>
  <c r="K5" i="1"/>
  <c r="P5" i="1" s="1"/>
  <c r="U5" i="1" s="1"/>
  <c r="Z5" i="1" s="1"/>
  <c r="J5" i="1"/>
  <c r="O5" i="1"/>
  <c r="T5" i="1" s="1"/>
  <c r="Y5" i="1" s="1"/>
  <c r="AD5" i="1" s="1"/>
  <c r="AI5" i="1" s="1"/>
  <c r="AN5" i="1" s="1"/>
  <c r="AN44" i="2"/>
  <c r="AN40" i="2"/>
  <c r="AR40" i="2" s="1"/>
  <c r="AI45" i="2" s="1"/>
  <c r="AM45" i="2" s="1"/>
  <c r="AI39" i="2"/>
  <c r="AN35" i="2"/>
  <c r="AI35" i="2"/>
  <c r="AM35" i="2" s="1"/>
  <c r="AI34" i="2" s="1"/>
  <c r="AD39" i="2" s="1"/>
  <c r="AD34" i="2"/>
  <c r="AN30" i="2"/>
  <c r="AI30" i="2"/>
  <c r="AM30" i="2" s="1"/>
  <c r="AD30" i="2"/>
  <c r="AH30" i="2" s="1"/>
  <c r="Y29" i="2"/>
  <c r="AN25" i="2"/>
  <c r="AR25" i="2" s="1"/>
  <c r="AI25" i="2"/>
  <c r="AD25" i="2"/>
  <c r="AH25" i="2" s="1"/>
  <c r="T35" i="2" s="1"/>
  <c r="X35" i="2" s="1"/>
  <c r="Y25" i="2"/>
  <c r="T24" i="2"/>
  <c r="AN20" i="2"/>
  <c r="AI20" i="2"/>
  <c r="AM20" i="2" s="1"/>
  <c r="O40" i="2" s="1"/>
  <c r="S40" i="2" s="1"/>
  <c r="AD20" i="2"/>
  <c r="Y20" i="2"/>
  <c r="T20" i="2"/>
  <c r="X20" i="2" s="1"/>
  <c r="O19" i="2"/>
  <c r="B18" i="2"/>
  <c r="B23" i="2" s="1"/>
  <c r="B28" i="2" s="1"/>
  <c r="B33" i="2" s="1"/>
  <c r="A18" i="2"/>
  <c r="F18" i="2" s="1"/>
  <c r="B17" i="2"/>
  <c r="B22" i="2" s="1"/>
  <c r="A17" i="2"/>
  <c r="A22" i="2" s="1"/>
  <c r="A27" i="2" s="1"/>
  <c r="A32" i="2" s="1"/>
  <c r="A37" i="2" s="1"/>
  <c r="A42" i="2" s="1"/>
  <c r="A47" i="2" s="1"/>
  <c r="B16" i="2"/>
  <c r="B21" i="2" s="1"/>
  <c r="A16" i="2"/>
  <c r="A21" i="2" s="1"/>
  <c r="AN15" i="2"/>
  <c r="AI15" i="2"/>
  <c r="AM15" i="2" s="1"/>
  <c r="AD15" i="2"/>
  <c r="Y15" i="2"/>
  <c r="AC15" i="2" s="1"/>
  <c r="T15" i="2"/>
  <c r="O15" i="2"/>
  <c r="S15" i="2" s="1"/>
  <c r="B15" i="2"/>
  <c r="B20" i="2" s="1"/>
  <c r="A15" i="2"/>
  <c r="A20" i="2" s="1"/>
  <c r="A25" i="2" s="1"/>
  <c r="A30" i="2"/>
  <c r="A35" i="2" s="1"/>
  <c r="A40" i="2" s="1"/>
  <c r="A45" i="2" s="1"/>
  <c r="J14" i="2"/>
  <c r="B14" i="2"/>
  <c r="A14" i="2"/>
  <c r="H14" i="2" s="1"/>
  <c r="AN10" i="2"/>
  <c r="AI10" i="2"/>
  <c r="AM10" i="2" s="1"/>
  <c r="AD10" i="2"/>
  <c r="AH10" i="2" s="1"/>
  <c r="Y10" i="2"/>
  <c r="T10" i="2"/>
  <c r="X10" i="2" s="1"/>
  <c r="E25" i="2" s="1"/>
  <c r="I25" i="2" s="1"/>
  <c r="O10" i="2"/>
  <c r="S10" i="2" s="1"/>
  <c r="J10" i="2"/>
  <c r="N10" i="2" s="1"/>
  <c r="E9" i="2"/>
  <c r="E8" i="2"/>
  <c r="N6" i="2"/>
  <c r="S6" i="2" s="1"/>
  <c r="X6" i="2" s="1"/>
  <c r="AC6" i="2" s="1"/>
  <c r="AH6" i="2" s="1"/>
  <c r="AM6" i="2" s="1"/>
  <c r="AR6" i="2" s="1"/>
  <c r="M6" i="2"/>
  <c r="R6" i="2" s="1"/>
  <c r="W6" i="2" s="1"/>
  <c r="AB6" i="2" s="1"/>
  <c r="AG6" i="2" s="1"/>
  <c r="AL6" i="2" s="1"/>
  <c r="AQ6" i="2" s="1"/>
  <c r="L6" i="2"/>
  <c r="Q6" i="2"/>
  <c r="V6" i="2" s="1"/>
  <c r="AA6" i="2" s="1"/>
  <c r="AF6" i="2" s="1"/>
  <c r="AK6" i="2" s="1"/>
  <c r="AP6" i="2" s="1"/>
  <c r="K6" i="2"/>
  <c r="P6" i="2" s="1"/>
  <c r="U6" i="2"/>
  <c r="Z6" i="2" s="1"/>
  <c r="AE6" i="2"/>
  <c r="AJ6" i="2" s="1"/>
  <c r="AO6" i="2" s="1"/>
  <c r="J6" i="2"/>
  <c r="O6" i="2" s="1"/>
  <c r="T6" i="2" s="1"/>
  <c r="Y6" i="2" s="1"/>
  <c r="AD6" i="2" s="1"/>
  <c r="AI6" i="2" s="1"/>
  <c r="AN6" i="2" s="1"/>
  <c r="N5" i="2"/>
  <c r="S5" i="2" s="1"/>
  <c r="X5" i="2" s="1"/>
  <c r="AC5" i="2" s="1"/>
  <c r="AH5" i="2" s="1"/>
  <c r="AM5" i="2" s="1"/>
  <c r="AR5" i="2" s="1"/>
  <c r="M5" i="2"/>
  <c r="R5" i="2" s="1"/>
  <c r="L5" i="2"/>
  <c r="Q5" i="2" s="1"/>
  <c r="V5" i="2" s="1"/>
  <c r="AA5" i="2" s="1"/>
  <c r="AF5" i="2" s="1"/>
  <c r="AK5" i="2" s="1"/>
  <c r="AP5" i="2" s="1"/>
  <c r="K5" i="2"/>
  <c r="P5" i="2" s="1"/>
  <c r="J5" i="2"/>
  <c r="O5" i="2" s="1"/>
  <c r="T5" i="2" s="1"/>
  <c r="Y5" i="2" s="1"/>
  <c r="B26" i="2"/>
  <c r="B31" i="2" s="1"/>
  <c r="AD9" i="2"/>
  <c r="E34" i="2" s="1"/>
  <c r="B19" i="2"/>
  <c r="J9" i="2"/>
  <c r="E14" i="2" s="1"/>
  <c r="U5" i="2" l="1"/>
  <c r="H20" i="2"/>
  <c r="B25" i="2"/>
  <c r="F20" i="2"/>
  <c r="H17" i="2"/>
  <c r="AR15" i="2"/>
  <c r="J45" i="2" s="1"/>
  <c r="N45" i="2" s="1"/>
  <c r="F16" i="2"/>
  <c r="E15" i="2"/>
  <c r="I15" i="2" s="1"/>
  <c r="A19" i="2"/>
  <c r="F19" i="2" s="1"/>
  <c r="B24" i="2"/>
  <c r="M20" i="2"/>
  <c r="F14" i="2"/>
  <c r="H15" i="2"/>
  <c r="F15" i="2"/>
  <c r="O14" i="1"/>
  <c r="J19" i="1" s="1"/>
  <c r="E20" i="1"/>
  <c r="I20" i="1" s="1"/>
  <c r="J8" i="1"/>
  <c r="J25" i="1"/>
  <c r="N25" i="1" s="1"/>
  <c r="T14" i="1"/>
  <c r="J24" i="1" s="1"/>
  <c r="AD40" i="1"/>
  <c r="AH40" i="1" s="1"/>
  <c r="Y35" i="2"/>
  <c r="AC35" i="2" s="1"/>
  <c r="AD29" i="2"/>
  <c r="Y34" i="2" s="1"/>
  <c r="AM25" i="2"/>
  <c r="AI24" i="2" s="1"/>
  <c r="T39" i="2" s="1"/>
  <c r="Y40" i="1"/>
  <c r="AC40" i="1" s="1"/>
  <c r="AN39" i="2"/>
  <c r="AI44" i="2" s="1"/>
  <c r="X15" i="2"/>
  <c r="T14" i="2" s="1"/>
  <c r="J24" i="2" s="1"/>
  <c r="AR10" i="1"/>
  <c r="AN9" i="1" s="1"/>
  <c r="E44" i="1" s="1"/>
  <c r="AD40" i="2"/>
  <c r="AH40" i="2" s="1"/>
  <c r="J40" i="1"/>
  <c r="N40" i="1" s="1"/>
  <c r="AD19" i="1"/>
  <c r="O34" i="1" s="1"/>
  <c r="E20" i="2"/>
  <c r="I20" i="2" s="1"/>
  <c r="O9" i="2"/>
  <c r="E19" i="2" s="1"/>
  <c r="T9" i="1"/>
  <c r="E24" i="1" s="1"/>
  <c r="Y19" i="1"/>
  <c r="O29" i="1" s="1"/>
  <c r="AI19" i="2"/>
  <c r="O39" i="2" s="1"/>
  <c r="AD24" i="2"/>
  <c r="T34" i="2" s="1"/>
  <c r="AR40" i="1"/>
  <c r="AN39" i="1" s="1"/>
  <c r="AI44" i="1" s="1"/>
  <c r="Y40" i="2"/>
  <c r="AC40" i="2" s="1"/>
  <c r="AI29" i="2"/>
  <c r="Y39" i="2" s="1"/>
  <c r="AD24" i="1"/>
  <c r="T34" i="1" s="1"/>
  <c r="Y9" i="1"/>
  <c r="E29" i="1" s="1"/>
  <c r="AN24" i="2"/>
  <c r="T44" i="2" s="1"/>
  <c r="T45" i="2"/>
  <c r="X45" i="2" s="1"/>
  <c r="J45" i="1"/>
  <c r="N45" i="1" s="1"/>
  <c r="AN14" i="1"/>
  <c r="J44" i="1" s="1"/>
  <c r="E35" i="2"/>
  <c r="I35" i="2" s="1"/>
  <c r="O14" i="2"/>
  <c r="J19" i="2" s="1"/>
  <c r="J20" i="2"/>
  <c r="N20" i="2" s="1"/>
  <c r="AI19" i="1"/>
  <c r="O39" i="1" s="1"/>
  <c r="O40" i="1"/>
  <c r="S40" i="1" s="1"/>
  <c r="J20" i="1"/>
  <c r="N20" i="1" s="1"/>
  <c r="T45" i="1"/>
  <c r="X45" i="1" s="1"/>
  <c r="AN24" i="1"/>
  <c r="T44" i="1" s="1"/>
  <c r="AR35" i="2"/>
  <c r="AD45" i="2" s="1"/>
  <c r="AH45" i="2" s="1"/>
  <c r="T19" i="2"/>
  <c r="O24" i="2" s="1"/>
  <c r="O25" i="2"/>
  <c r="S25" i="2" s="1"/>
  <c r="AI9" i="2"/>
  <c r="E39" i="2" s="1"/>
  <c r="E40" i="2"/>
  <c r="I40" i="2" s="1"/>
  <c r="E35" i="1"/>
  <c r="I35" i="1" s="1"/>
  <c r="AD9" i="1"/>
  <c r="E34" i="1" s="1"/>
  <c r="AC25" i="2"/>
  <c r="Y24" i="2" s="1"/>
  <c r="T29" i="2" s="1"/>
  <c r="J40" i="2"/>
  <c r="N40" i="2" s="1"/>
  <c r="AH15" i="2"/>
  <c r="J35" i="2" s="1"/>
  <c r="N35" i="2" s="1"/>
  <c r="T9" i="2"/>
  <c r="E24" i="2" s="1"/>
  <c r="AD29" i="1"/>
  <c r="Y34" i="1" s="1"/>
  <c r="AN34" i="1"/>
  <c r="AD44" i="1" s="1"/>
  <c r="AD45" i="1"/>
  <c r="AH45" i="1" s="1"/>
  <c r="AN29" i="1"/>
  <c r="Y44" i="1" s="1"/>
  <c r="AI24" i="1"/>
  <c r="T39" i="1" s="1"/>
  <c r="T40" i="1"/>
  <c r="X40" i="1" s="1"/>
  <c r="AR20" i="1"/>
  <c r="O45" i="1" s="1"/>
  <c r="S45" i="1" s="1"/>
  <c r="Y14" i="1"/>
  <c r="J29" i="1" s="1"/>
  <c r="E15" i="1"/>
  <c r="I15" i="1" s="1"/>
  <c r="J9" i="1"/>
  <c r="E14" i="1" s="1"/>
  <c r="H33" i="1"/>
  <c r="F33" i="1"/>
  <c r="B38" i="1"/>
  <c r="P38" i="1" s="1"/>
  <c r="H25" i="1"/>
  <c r="F25" i="1"/>
  <c r="B30" i="1"/>
  <c r="U30" i="1" s="1"/>
  <c r="R25" i="2"/>
  <c r="W5" i="2"/>
  <c r="R27" i="2"/>
  <c r="AD8" i="1"/>
  <c r="B27" i="2"/>
  <c r="F22" i="2"/>
  <c r="K22" i="2"/>
  <c r="H22" i="2"/>
  <c r="M22" i="2"/>
  <c r="H19" i="1"/>
  <c r="F19" i="1"/>
  <c r="B24" i="1"/>
  <c r="P24" i="1" s="1"/>
  <c r="H28" i="1"/>
  <c r="F28" i="1"/>
  <c r="H27" i="1"/>
  <c r="F27" i="1"/>
  <c r="B32" i="1"/>
  <c r="P32" i="1" s="1"/>
  <c r="AE5" i="1"/>
  <c r="AN8" i="1"/>
  <c r="A26" i="2"/>
  <c r="M21" i="2"/>
  <c r="H21" i="2"/>
  <c r="AC10" i="2"/>
  <c r="E30" i="2" s="1"/>
  <c r="I30" i="2" s="1"/>
  <c r="F21" i="2"/>
  <c r="AD5" i="2"/>
  <c r="B29" i="2"/>
  <c r="H18" i="2"/>
  <c r="AC20" i="2"/>
  <c r="O30" i="2" s="1"/>
  <c r="S30" i="2" s="1"/>
  <c r="H18" i="1"/>
  <c r="F18" i="1"/>
  <c r="P27" i="2"/>
  <c r="J30" i="2"/>
  <c r="N30" i="2" s="1"/>
  <c r="J8" i="2"/>
  <c r="H16" i="2"/>
  <c r="Z5" i="2"/>
  <c r="K21" i="2"/>
  <c r="AR10" i="2"/>
  <c r="AN9" i="2" s="1"/>
  <c r="AH20" i="2"/>
  <c r="O35" i="2" s="1"/>
  <c r="S35" i="2" s="1"/>
  <c r="H20" i="1"/>
  <c r="F20" i="1"/>
  <c r="F16" i="1"/>
  <c r="H16" i="1"/>
  <c r="P27" i="1"/>
  <c r="P33" i="1"/>
  <c r="P25" i="1"/>
  <c r="P28" i="1"/>
  <c r="K27" i="1"/>
  <c r="K23" i="1"/>
  <c r="K33" i="1"/>
  <c r="K25" i="1"/>
  <c r="K19" i="1"/>
  <c r="K22" i="1"/>
  <c r="K38" i="1"/>
  <c r="K28" i="1"/>
  <c r="K20" i="1"/>
  <c r="K32" i="1"/>
  <c r="U33" i="1"/>
  <c r="U38" i="1"/>
  <c r="U32" i="1"/>
  <c r="H22" i="1"/>
  <c r="F22" i="1"/>
  <c r="R33" i="1"/>
  <c r="R25" i="1"/>
  <c r="R28" i="1"/>
  <c r="R32" i="1"/>
  <c r="R27" i="1"/>
  <c r="T8" i="1"/>
  <c r="AR20" i="2"/>
  <c r="O45" i="2" s="1"/>
  <c r="S45" i="2" s="1"/>
  <c r="AR30" i="2"/>
  <c r="AN29" i="2" s="1"/>
  <c r="Y44" i="2" s="1"/>
  <c r="B21" i="1"/>
  <c r="K21" i="1" s="1"/>
  <c r="K20" i="2"/>
  <c r="B38" i="2"/>
  <c r="O8" i="1"/>
  <c r="H14" i="1"/>
  <c r="F14" i="1"/>
  <c r="H17" i="1"/>
  <c r="F17" i="1"/>
  <c r="B36" i="2"/>
  <c r="AI8" i="1"/>
  <c r="K25" i="2"/>
  <c r="AI14" i="2"/>
  <c r="J39" i="2" s="1"/>
  <c r="W5" i="1"/>
  <c r="F17" i="2"/>
  <c r="A23" i="2"/>
  <c r="A28" i="2" s="1"/>
  <c r="H23" i="1"/>
  <c r="F23" i="1"/>
  <c r="Y14" i="2"/>
  <c r="J29" i="2" s="1"/>
  <c r="P26" i="2"/>
  <c r="H15" i="1"/>
  <c r="F15" i="1"/>
  <c r="Y8" i="1"/>
  <c r="M27" i="1"/>
  <c r="M23" i="1"/>
  <c r="M33" i="1"/>
  <c r="M25" i="1"/>
  <c r="M19" i="1"/>
  <c r="M22" i="1"/>
  <c r="M28" i="1"/>
  <c r="M20" i="1"/>
  <c r="M32" i="1"/>
  <c r="AI29" i="1"/>
  <c r="Y39" i="1" s="1"/>
  <c r="AM10" i="1"/>
  <c r="X20" i="1"/>
  <c r="O25" i="1" s="1"/>
  <c r="S25" i="1" s="1"/>
  <c r="E30" i="1"/>
  <c r="I30" i="1" s="1"/>
  <c r="AH15" i="1"/>
  <c r="AD14" i="1" s="1"/>
  <c r="J34" i="1" s="1"/>
  <c r="AC25" i="1"/>
  <c r="Y24" i="1" s="1"/>
  <c r="T29" i="1" s="1"/>
  <c r="P24" i="2" l="1"/>
  <c r="K19" i="2"/>
  <c r="AN14" i="2"/>
  <c r="J44" i="2" s="1"/>
  <c r="A24" i="2"/>
  <c r="R24" i="2" s="1"/>
  <c r="M19" i="2"/>
  <c r="O8" i="2"/>
  <c r="H19" i="2"/>
  <c r="T40" i="2"/>
  <c r="X40" i="2" s="1"/>
  <c r="H25" i="2"/>
  <c r="M25" i="2"/>
  <c r="B30" i="2"/>
  <c r="W30" i="2" s="1"/>
  <c r="F25" i="2"/>
  <c r="P25" i="2"/>
  <c r="M38" i="1"/>
  <c r="Z38" i="1"/>
  <c r="R38" i="1"/>
  <c r="R24" i="1"/>
  <c r="M30" i="1"/>
  <c r="M24" i="1"/>
  <c r="R30" i="1"/>
  <c r="K24" i="1"/>
  <c r="K30" i="1"/>
  <c r="M21" i="1"/>
  <c r="P30" i="1"/>
  <c r="AN19" i="2"/>
  <c r="O44" i="2" s="1"/>
  <c r="Y45" i="2"/>
  <c r="AC45" i="2" s="1"/>
  <c r="J25" i="2"/>
  <c r="N25" i="2" s="1"/>
  <c r="E45" i="1"/>
  <c r="I45" i="1" s="1"/>
  <c r="T30" i="1"/>
  <c r="X30" i="1" s="1"/>
  <c r="J35" i="1"/>
  <c r="N35" i="1" s="1"/>
  <c r="Y9" i="2"/>
  <c r="E29" i="2" s="1"/>
  <c r="AI45" i="1"/>
  <c r="AM45" i="1" s="1"/>
  <c r="AN34" i="2"/>
  <c r="AD44" i="2" s="1"/>
  <c r="T30" i="2"/>
  <c r="X30" i="2" s="1"/>
  <c r="AD19" i="2"/>
  <c r="O34" i="2" s="1"/>
  <c r="Y19" i="2"/>
  <c r="O29" i="2" s="1"/>
  <c r="AD14" i="2"/>
  <c r="J34" i="2" s="1"/>
  <c r="AT14" i="2"/>
  <c r="E45" i="2"/>
  <c r="I45" i="2" s="1"/>
  <c r="E44" i="2"/>
  <c r="AS9" i="2"/>
  <c r="AT9" i="2"/>
  <c r="AS14" i="1"/>
  <c r="AN19" i="1"/>
  <c r="O44" i="1" s="1"/>
  <c r="T19" i="1"/>
  <c r="O24" i="1" s="1"/>
  <c r="AT9" i="1"/>
  <c r="E40" i="1"/>
  <c r="I40" i="1" s="1"/>
  <c r="AI9" i="1"/>
  <c r="AT14" i="1"/>
  <c r="A31" i="2"/>
  <c r="M26" i="2"/>
  <c r="H26" i="2"/>
  <c r="F26" i="2"/>
  <c r="K26" i="2"/>
  <c r="A33" i="2"/>
  <c r="F28" i="2"/>
  <c r="B43" i="2"/>
  <c r="P28" i="2"/>
  <c r="AB5" i="2"/>
  <c r="W31" i="2"/>
  <c r="AE5" i="2"/>
  <c r="M23" i="2"/>
  <c r="M28" i="2"/>
  <c r="R28" i="2"/>
  <c r="K24" i="2"/>
  <c r="W33" i="1"/>
  <c r="W30" i="1"/>
  <c r="W38" i="1"/>
  <c r="W32" i="1"/>
  <c r="AB5" i="1"/>
  <c r="H21" i="1"/>
  <c r="F21" i="1"/>
  <c r="B26" i="1"/>
  <c r="H23" i="2"/>
  <c r="H24" i="1"/>
  <c r="F24" i="1"/>
  <c r="B29" i="1"/>
  <c r="W29" i="1" s="1"/>
  <c r="H30" i="1"/>
  <c r="F30" i="1"/>
  <c r="B35" i="1"/>
  <c r="K23" i="2"/>
  <c r="K28" i="2"/>
  <c r="F23" i="2"/>
  <c r="H28" i="2"/>
  <c r="B41" i="2"/>
  <c r="B34" i="2"/>
  <c r="A29" i="2"/>
  <c r="R29" i="2" s="1"/>
  <c r="H24" i="2"/>
  <c r="AS14" i="2"/>
  <c r="AI5" i="2"/>
  <c r="AJ5" i="1"/>
  <c r="F32" i="1"/>
  <c r="H32" i="1"/>
  <c r="B37" i="1"/>
  <c r="H38" i="1"/>
  <c r="F38" i="1"/>
  <c r="B43" i="1"/>
  <c r="F24" i="2"/>
  <c r="M24" i="2"/>
  <c r="H27" i="2"/>
  <c r="B32" i="2"/>
  <c r="M27" i="2"/>
  <c r="F27" i="2"/>
  <c r="K27" i="2"/>
  <c r="R26" i="2"/>
  <c r="T8" i="2" l="1"/>
  <c r="H29" i="2"/>
  <c r="F29" i="2"/>
  <c r="K29" i="2"/>
  <c r="F30" i="2"/>
  <c r="H30" i="2"/>
  <c r="B35" i="2"/>
  <c r="R30" i="2"/>
  <c r="P30" i="2"/>
  <c r="M30" i="2"/>
  <c r="U30" i="2"/>
  <c r="K30" i="2"/>
  <c r="AS19" i="1"/>
  <c r="AU14" i="2"/>
  <c r="AU9" i="2"/>
  <c r="AT19" i="2"/>
  <c r="AU14" i="1"/>
  <c r="E39" i="1"/>
  <c r="AS9" i="1"/>
  <c r="AU9" i="1" s="1"/>
  <c r="AT19" i="1"/>
  <c r="B48" i="2"/>
  <c r="M29" i="2"/>
  <c r="H35" i="1"/>
  <c r="F35" i="1"/>
  <c r="B40" i="1"/>
  <c r="K35" i="1"/>
  <c r="R35" i="1"/>
  <c r="U35" i="1"/>
  <c r="M35" i="1"/>
  <c r="Z35" i="1"/>
  <c r="P35" i="1"/>
  <c r="W29" i="2"/>
  <c r="H29" i="1"/>
  <c r="F29" i="1"/>
  <c r="B34" i="1"/>
  <c r="AB34" i="1" s="1"/>
  <c r="P29" i="1"/>
  <c r="K29" i="1"/>
  <c r="M29" i="1"/>
  <c r="U29" i="1"/>
  <c r="R29" i="1"/>
  <c r="W35" i="1"/>
  <c r="AS19" i="2"/>
  <c r="A38" i="2"/>
  <c r="AB38" i="2" s="1"/>
  <c r="U33" i="2"/>
  <c r="F33" i="2"/>
  <c r="R33" i="2"/>
  <c r="P33" i="2"/>
  <c r="H33" i="2"/>
  <c r="M33" i="2"/>
  <c r="K33" i="2"/>
  <c r="F32" i="2"/>
  <c r="P32" i="2"/>
  <c r="K32" i="2"/>
  <c r="M32" i="2"/>
  <c r="B37" i="2"/>
  <c r="AB37" i="2" s="1"/>
  <c r="H32" i="2"/>
  <c r="U32" i="2"/>
  <c r="R32" i="2"/>
  <c r="AS24" i="2"/>
  <c r="AT24" i="2"/>
  <c r="W32" i="2"/>
  <c r="H43" i="1"/>
  <c r="F43" i="1"/>
  <c r="B48" i="1"/>
  <c r="R43" i="1"/>
  <c r="U43" i="1"/>
  <c r="Z43" i="1"/>
  <c r="P43" i="1"/>
  <c r="K43" i="1"/>
  <c r="M43" i="1"/>
  <c r="B46" i="2"/>
  <c r="H26" i="1"/>
  <c r="F26" i="1"/>
  <c r="B31" i="1"/>
  <c r="R26" i="1"/>
  <c r="K26" i="1"/>
  <c r="P26" i="1"/>
  <c r="M26" i="1"/>
  <c r="W43" i="1"/>
  <c r="AJ5" i="2"/>
  <c r="A36" i="2"/>
  <c r="AB36" i="2" s="1"/>
  <c r="K31" i="2"/>
  <c r="P31" i="2"/>
  <c r="M31" i="2"/>
  <c r="U31" i="2"/>
  <c r="F31" i="2"/>
  <c r="H31" i="2"/>
  <c r="R31" i="2"/>
  <c r="AE43" i="1"/>
  <c r="AN5" i="2"/>
  <c r="AG5" i="2"/>
  <c r="AB35" i="2"/>
  <c r="H37" i="1"/>
  <c r="F37" i="1"/>
  <c r="B42" i="1"/>
  <c r="P37" i="1"/>
  <c r="M37" i="1"/>
  <c r="Z37" i="1"/>
  <c r="R37" i="1"/>
  <c r="K37" i="1"/>
  <c r="U37" i="1"/>
  <c r="AB43" i="1"/>
  <c r="AB38" i="1"/>
  <c r="AB35" i="1"/>
  <c r="AB40" i="1"/>
  <c r="AB37" i="1"/>
  <c r="AG5" i="1"/>
  <c r="W33" i="2"/>
  <c r="A34" i="2"/>
  <c r="AB34" i="2" s="1"/>
  <c r="P29" i="2"/>
  <c r="AJ48" i="1"/>
  <c r="AO5" i="1"/>
  <c r="K34" i="2"/>
  <c r="B39" i="2"/>
  <c r="W37" i="1"/>
  <c r="U29" i="2"/>
  <c r="Y8" i="2"/>
  <c r="M34" i="2" l="1"/>
  <c r="F34" i="2"/>
  <c r="U34" i="2"/>
  <c r="H34" i="2"/>
  <c r="P34" i="2"/>
  <c r="R34" i="2"/>
  <c r="H35" i="2"/>
  <c r="M35" i="2"/>
  <c r="B40" i="2"/>
  <c r="F35" i="2"/>
  <c r="K35" i="2"/>
  <c r="P35" i="2"/>
  <c r="U35" i="2"/>
  <c r="R35" i="2"/>
  <c r="W35" i="2"/>
  <c r="Z35" i="2"/>
  <c r="AU19" i="1"/>
  <c r="AU19" i="2"/>
  <c r="AU24" i="2"/>
  <c r="AT29" i="2"/>
  <c r="AS29" i="2"/>
  <c r="AS24" i="1"/>
  <c r="AG40" i="2"/>
  <c r="AL5" i="2"/>
  <c r="H40" i="1"/>
  <c r="F40" i="1"/>
  <c r="B45" i="1"/>
  <c r="AG45" i="1" s="1"/>
  <c r="Z40" i="1"/>
  <c r="R40" i="1"/>
  <c r="K40" i="1"/>
  <c r="P40" i="1"/>
  <c r="U40" i="1"/>
  <c r="M40" i="1"/>
  <c r="W40" i="1"/>
  <c r="AE40" i="1"/>
  <c r="H48" i="1"/>
  <c r="F48" i="1"/>
  <c r="P48" i="1"/>
  <c r="M48" i="1"/>
  <c r="Z48" i="1"/>
  <c r="R48" i="1"/>
  <c r="U48" i="1"/>
  <c r="K48" i="1"/>
  <c r="W48" i="1"/>
  <c r="AE48" i="1"/>
  <c r="AO5" i="2"/>
  <c r="AI8" i="2"/>
  <c r="AT24" i="1"/>
  <c r="F34" i="1"/>
  <c r="H34" i="1"/>
  <c r="B39" i="1"/>
  <c r="M34" i="1"/>
  <c r="R34" i="1"/>
  <c r="U34" i="1"/>
  <c r="Z34" i="1"/>
  <c r="P34" i="1"/>
  <c r="K34" i="1"/>
  <c r="W34" i="1"/>
  <c r="H42" i="1"/>
  <c r="F42" i="1"/>
  <c r="B47" i="1"/>
  <c r="U42" i="1"/>
  <c r="K42" i="1"/>
  <c r="Z42" i="1"/>
  <c r="P42" i="1"/>
  <c r="M42" i="1"/>
  <c r="R42" i="1"/>
  <c r="AE42" i="1"/>
  <c r="W42" i="1"/>
  <c r="A43" i="2"/>
  <c r="M38" i="2"/>
  <c r="Z38" i="2"/>
  <c r="R38" i="2"/>
  <c r="F38" i="2"/>
  <c r="H38" i="2"/>
  <c r="W38" i="2"/>
  <c r="U38" i="2"/>
  <c r="K38" i="2"/>
  <c r="P38" i="2"/>
  <c r="A41" i="2"/>
  <c r="Z36" i="2"/>
  <c r="M36" i="2"/>
  <c r="R36" i="2"/>
  <c r="W36" i="2"/>
  <c r="K36" i="2"/>
  <c r="U36" i="2"/>
  <c r="F36" i="2"/>
  <c r="P36" i="2"/>
  <c r="H36" i="2"/>
  <c r="A39" i="2"/>
  <c r="AG39" i="2" s="1"/>
  <c r="AD8" i="2"/>
  <c r="Z34" i="2"/>
  <c r="AB42" i="1"/>
  <c r="F39" i="2"/>
  <c r="P39" i="2"/>
  <c r="B44" i="2"/>
  <c r="U39" i="2"/>
  <c r="R39" i="2"/>
  <c r="W39" i="2"/>
  <c r="Z39" i="2"/>
  <c r="AG43" i="1"/>
  <c r="AG39" i="1"/>
  <c r="AG40" i="1"/>
  <c r="AG48" i="1"/>
  <c r="AG42" i="1"/>
  <c r="AL5" i="1"/>
  <c r="W34" i="2"/>
  <c r="H31" i="1"/>
  <c r="F31" i="1"/>
  <c r="B36" i="1"/>
  <c r="U31" i="1"/>
  <c r="K31" i="1"/>
  <c r="P31" i="1"/>
  <c r="M31" i="1"/>
  <c r="R31" i="1"/>
  <c r="W31" i="1"/>
  <c r="F37" i="2"/>
  <c r="K37" i="2"/>
  <c r="H37" i="2"/>
  <c r="B42" i="2"/>
  <c r="AG42" i="2" s="1"/>
  <c r="M37" i="2"/>
  <c r="U37" i="2"/>
  <c r="P37" i="2"/>
  <c r="R37" i="2"/>
  <c r="W37" i="2"/>
  <c r="Z37" i="2"/>
  <c r="AB48" i="1"/>
  <c r="M39" i="2" l="1"/>
  <c r="H39" i="2"/>
  <c r="B45" i="2"/>
  <c r="M40" i="2"/>
  <c r="P40" i="2"/>
  <c r="K40" i="2"/>
  <c r="H40" i="2"/>
  <c r="F40" i="2"/>
  <c r="R40" i="2"/>
  <c r="U40" i="2"/>
  <c r="W40" i="2"/>
  <c r="Z40" i="2"/>
  <c r="AB40" i="2"/>
  <c r="AE40" i="2"/>
  <c r="AS34" i="2"/>
  <c r="AT34" i="2"/>
  <c r="AU29" i="2"/>
  <c r="AT29" i="1"/>
  <c r="AS29" i="1"/>
  <c r="AU24" i="1"/>
  <c r="A46" i="2"/>
  <c r="AL46" i="2" s="1"/>
  <c r="Z41" i="2"/>
  <c r="F41" i="2"/>
  <c r="H41" i="2"/>
  <c r="M41" i="2"/>
  <c r="K41" i="2"/>
  <c r="W41" i="2"/>
  <c r="P41" i="2"/>
  <c r="R41" i="2"/>
  <c r="U41" i="2"/>
  <c r="AB41" i="2"/>
  <c r="AE41" i="2"/>
  <c r="A48" i="2"/>
  <c r="AL48" i="2" s="1"/>
  <c r="Z43" i="2"/>
  <c r="M43" i="2"/>
  <c r="W43" i="2"/>
  <c r="U43" i="2"/>
  <c r="H43" i="2"/>
  <c r="K43" i="2"/>
  <c r="AB43" i="2"/>
  <c r="P43" i="2"/>
  <c r="AE43" i="2"/>
  <c r="F43" i="2"/>
  <c r="R43" i="2"/>
  <c r="H39" i="1"/>
  <c r="F39" i="1"/>
  <c r="B44" i="1"/>
  <c r="AL44" i="1" s="1"/>
  <c r="K39" i="1"/>
  <c r="P39" i="1"/>
  <c r="M39" i="1"/>
  <c r="U39" i="1"/>
  <c r="R39" i="1"/>
  <c r="Z39" i="1"/>
  <c r="AE39" i="1"/>
  <c r="W39" i="1"/>
  <c r="AB39" i="1"/>
  <c r="AL45" i="2"/>
  <c r="AQ5" i="2"/>
  <c r="AG43" i="2"/>
  <c r="AG41" i="2"/>
  <c r="AL45" i="1"/>
  <c r="AL47" i="1"/>
  <c r="AL48" i="1"/>
  <c r="AQ5" i="1"/>
  <c r="F42" i="2"/>
  <c r="K42" i="2"/>
  <c r="P42" i="2"/>
  <c r="M42" i="2"/>
  <c r="B47" i="2"/>
  <c r="AL47" i="2" s="1"/>
  <c r="H42" i="2"/>
  <c r="R42" i="2"/>
  <c r="U42" i="2"/>
  <c r="W42" i="2"/>
  <c r="Z42" i="2"/>
  <c r="AB42" i="2"/>
  <c r="AE42" i="2"/>
  <c r="A44" i="2"/>
  <c r="AJ44" i="2" s="1"/>
  <c r="AB39" i="2"/>
  <c r="AN8" i="2"/>
  <c r="H47" i="1"/>
  <c r="F47" i="1"/>
  <c r="Z47" i="1"/>
  <c r="R47" i="1"/>
  <c r="P47" i="1"/>
  <c r="M47" i="1"/>
  <c r="U47" i="1"/>
  <c r="K47" i="1"/>
  <c r="W47" i="1"/>
  <c r="AE47" i="1"/>
  <c r="AB47" i="1"/>
  <c r="AJ47" i="1"/>
  <c r="H36" i="1"/>
  <c r="F36" i="1"/>
  <c r="B41" i="1"/>
  <c r="P36" i="1"/>
  <c r="K36" i="1"/>
  <c r="M36" i="1"/>
  <c r="R36" i="1"/>
  <c r="U36" i="1"/>
  <c r="Z36" i="1"/>
  <c r="W36" i="1"/>
  <c r="AB36" i="1"/>
  <c r="AG47" i="1"/>
  <c r="K39" i="2"/>
  <c r="H45" i="1"/>
  <c r="F45" i="1"/>
  <c r="P45" i="1"/>
  <c r="K45" i="1"/>
  <c r="M45" i="1"/>
  <c r="R45" i="1"/>
  <c r="U45" i="1"/>
  <c r="Z45" i="1"/>
  <c r="W45" i="1"/>
  <c r="AE45" i="1"/>
  <c r="AJ45" i="1"/>
  <c r="AB45" i="1"/>
  <c r="AB44" i="2"/>
  <c r="AE39" i="2"/>
  <c r="Z44" i="2" l="1"/>
  <c r="U44" i="2"/>
  <c r="H44" i="2"/>
  <c r="R44" i="2"/>
  <c r="W44" i="2"/>
  <c r="AE44" i="2"/>
  <c r="K44" i="2"/>
  <c r="M44" i="2"/>
  <c r="P44" i="2"/>
  <c r="P45" i="2"/>
  <c r="K45" i="2"/>
  <c r="H45" i="2"/>
  <c r="M45" i="2"/>
  <c r="U45" i="2"/>
  <c r="R45" i="2"/>
  <c r="F45" i="2"/>
  <c r="W45" i="2"/>
  <c r="Z45" i="2"/>
  <c r="AE45" i="2"/>
  <c r="AB45" i="2"/>
  <c r="AG45" i="2"/>
  <c r="AJ45" i="2"/>
  <c r="AU34" i="2"/>
  <c r="AS39" i="2"/>
  <c r="AT39" i="2"/>
  <c r="AU29" i="1"/>
  <c r="AS34" i="1"/>
  <c r="AT34" i="1"/>
  <c r="AL44" i="2"/>
  <c r="AB46" i="2"/>
  <c r="P46" i="2"/>
  <c r="Z46" i="2"/>
  <c r="AE46" i="2"/>
  <c r="F46" i="2"/>
  <c r="R46" i="2"/>
  <c r="U46" i="2"/>
  <c r="H46" i="2"/>
  <c r="AJ46" i="2"/>
  <c r="M46" i="2"/>
  <c r="AG46" i="2"/>
  <c r="K46" i="2"/>
  <c r="W46" i="2"/>
  <c r="H41" i="1"/>
  <c r="F41" i="1"/>
  <c r="B46" i="1"/>
  <c r="R41" i="1"/>
  <c r="M41" i="1"/>
  <c r="K41" i="1"/>
  <c r="P41" i="1"/>
  <c r="U41" i="1"/>
  <c r="Z41" i="1"/>
  <c r="W41" i="1"/>
  <c r="AE41" i="1"/>
  <c r="AB41" i="1"/>
  <c r="AG41" i="1"/>
  <c r="AB48" i="2"/>
  <c r="AE48" i="2"/>
  <c r="K48" i="2"/>
  <c r="F48" i="2"/>
  <c r="M48" i="2"/>
  <c r="H48" i="2"/>
  <c r="U48" i="2"/>
  <c r="AJ48" i="2"/>
  <c r="R48" i="2"/>
  <c r="P48" i="2"/>
  <c r="Z48" i="2"/>
  <c r="W48" i="2"/>
  <c r="AG48" i="2"/>
  <c r="F44" i="2"/>
  <c r="H44" i="1"/>
  <c r="F44" i="1"/>
  <c r="K44" i="1"/>
  <c r="M44" i="1"/>
  <c r="R44" i="1"/>
  <c r="U44" i="1"/>
  <c r="Z44" i="1"/>
  <c r="P44" i="1"/>
  <c r="AE44" i="1"/>
  <c r="W44" i="1"/>
  <c r="AB44" i="1"/>
  <c r="AJ44" i="1"/>
  <c r="AG44" i="1"/>
  <c r="K47" i="2"/>
  <c r="P47" i="2"/>
  <c r="M47" i="2"/>
  <c r="H47" i="2"/>
  <c r="U47" i="2"/>
  <c r="R47" i="2"/>
  <c r="F47" i="2"/>
  <c r="Z47" i="2"/>
  <c r="W47" i="2"/>
  <c r="AB47" i="2"/>
  <c r="AE47" i="2"/>
  <c r="AJ47" i="2"/>
  <c r="AG47" i="2"/>
  <c r="AG44" i="2"/>
  <c r="AT39" i="1" l="1"/>
  <c r="AU39" i="2"/>
  <c r="AU34" i="1"/>
  <c r="AS39" i="1"/>
  <c r="H46" i="1"/>
  <c r="F46" i="1"/>
  <c r="K46" i="1"/>
  <c r="P46" i="1"/>
  <c r="M46" i="1"/>
  <c r="U46" i="1"/>
  <c r="R46" i="1"/>
  <c r="Z46" i="1"/>
  <c r="AE46" i="1"/>
  <c r="W46" i="1"/>
  <c r="AJ46" i="1"/>
  <c r="AB46" i="1"/>
  <c r="AG46" i="1"/>
  <c r="AL46" i="1"/>
  <c r="AS44" i="2"/>
  <c r="AT44" i="2"/>
  <c r="AU39" i="1" l="1"/>
  <c r="AT44" i="1"/>
  <c r="AS44" i="1"/>
  <c r="AU44" i="2"/>
  <c r="AU44" i="1" l="1"/>
  <c r="AV44" i="1" s="1"/>
  <c r="AV44" i="2"/>
  <c r="AV14" i="2"/>
  <c r="AV29" i="2"/>
  <c r="AV34" i="2"/>
  <c r="AV19" i="2"/>
  <c r="AV9" i="2"/>
  <c r="AV9" i="1" l="1"/>
  <c r="AV39" i="1"/>
  <c r="AV24" i="1"/>
  <c r="AV19" i="1"/>
  <c r="AV34" i="1"/>
</calcChain>
</file>

<file path=xl/sharedStrings.xml><?xml version="1.0" encoding="utf-8"?>
<sst xmlns="http://schemas.openxmlformats.org/spreadsheetml/2006/main" count="610" uniqueCount="32">
  <si>
    <t>勝</t>
    <rPh sb="0" eb="1">
      <t>カ</t>
    </rPh>
    <phoneticPr fontId="2"/>
  </si>
  <si>
    <t>負</t>
    <rPh sb="0" eb="1">
      <t>マ</t>
    </rPh>
    <phoneticPr fontId="2"/>
  </si>
  <si>
    <t>順位</t>
    <rPh sb="0" eb="2">
      <t>ジュンイ</t>
    </rPh>
    <phoneticPr fontId="2"/>
  </si>
  <si>
    <t>－</t>
  </si>
  <si>
    <t>少年女子シングルス</t>
    <rPh sb="0" eb="4">
      <t>ショウネンジョシ</t>
    </rPh>
    <phoneticPr fontId="2"/>
  </si>
  <si>
    <t>少年男子シングルス</t>
    <rPh sb="0" eb="2">
      <t>ショウネン</t>
    </rPh>
    <rPh sb="2" eb="4">
      <t>ダンシ</t>
    </rPh>
    <phoneticPr fontId="2"/>
  </si>
  <si>
    <t>試合得点</t>
    <rPh sb="0" eb="2">
      <t>シアイ</t>
    </rPh>
    <rPh sb="2" eb="4">
      <t>トクテン</t>
    </rPh>
    <phoneticPr fontId="2"/>
  </si>
  <si>
    <t>同じ勝ち点の順位は、直接対決の結果による。</t>
    <rPh sb="0" eb="1">
      <t>ドウ</t>
    </rPh>
    <rPh sb="2" eb="3">
      <t>カ</t>
    </rPh>
    <rPh sb="4" eb="5">
      <t>テン</t>
    </rPh>
    <rPh sb="6" eb="8">
      <t>ジュンイ</t>
    </rPh>
    <rPh sb="10" eb="14">
      <t>チョクセツタイケツ</t>
    </rPh>
    <rPh sb="15" eb="17">
      <t>ケッカ</t>
    </rPh>
    <phoneticPr fontId="2"/>
  </si>
  <si>
    <t>期日：令和6年7月20日(土)・21日(日)</t>
    <rPh sb="3" eb="5">
      <t>レイワ</t>
    </rPh>
    <rPh sb="13" eb="14">
      <t>ド</t>
    </rPh>
    <rPh sb="18" eb="19">
      <t>ニチ</t>
    </rPh>
    <rPh sb="20" eb="21">
      <t>ニチ</t>
    </rPh>
    <phoneticPr fontId="2"/>
  </si>
  <si>
    <t>会場：高松市総合体育館</t>
    <rPh sb="3" eb="11">
      <t>タカマツシソウゴウタイイクカン</t>
    </rPh>
    <phoneticPr fontId="2"/>
  </si>
  <si>
    <r>
      <t>第78回　国民スポーツ大会（少年の部）香川県予選会</t>
    </r>
    <r>
      <rPr>
        <sz val="22"/>
        <rFont val="ＭＳ 明朝"/>
        <family val="1"/>
        <charset val="128"/>
      </rPr>
      <t>（二次選考会）</t>
    </r>
    <rPh sb="26" eb="27">
      <t>ニ</t>
    </rPh>
    <rPh sb="27" eb="28">
      <t>ジ</t>
    </rPh>
    <phoneticPr fontId="2"/>
  </si>
  <si>
    <t>劉</t>
    <rPh sb="0" eb="1">
      <t>リュウ</t>
    </rPh>
    <phoneticPr fontId="2"/>
  </si>
  <si>
    <t>香川西</t>
    <rPh sb="0" eb="3">
      <t>カガワニシ</t>
    </rPh>
    <phoneticPr fontId="2"/>
  </si>
  <si>
    <t>阿部</t>
    <rPh sb="0" eb="2">
      <t>アベ</t>
    </rPh>
    <phoneticPr fontId="2"/>
  </si>
  <si>
    <t>藤野</t>
    <rPh sb="0" eb="2">
      <t>フジノ</t>
    </rPh>
    <phoneticPr fontId="2"/>
  </si>
  <si>
    <t>中嶋</t>
    <rPh sb="0" eb="2">
      <t>ナカシマ</t>
    </rPh>
    <phoneticPr fontId="2"/>
  </si>
  <si>
    <t>井原</t>
    <rPh sb="0" eb="2">
      <t>イハラ</t>
    </rPh>
    <phoneticPr fontId="2"/>
  </si>
  <si>
    <t>高中央</t>
    <rPh sb="0" eb="3">
      <t>タカチュウオウ</t>
    </rPh>
    <phoneticPr fontId="2"/>
  </si>
  <si>
    <t>三谷</t>
    <rPh sb="0" eb="2">
      <t>ミタニ</t>
    </rPh>
    <phoneticPr fontId="2"/>
  </si>
  <si>
    <t>近藤</t>
    <rPh sb="0" eb="2">
      <t>コンドウ</t>
    </rPh>
    <phoneticPr fontId="2"/>
  </si>
  <si>
    <t>尽誠</t>
    <rPh sb="0" eb="2">
      <t>ジンセイ</t>
    </rPh>
    <phoneticPr fontId="2"/>
  </si>
  <si>
    <t>櫻井</t>
    <rPh sb="0" eb="2">
      <t>サクライ</t>
    </rPh>
    <phoneticPr fontId="2"/>
  </si>
  <si>
    <t>中茂</t>
    <rPh sb="0" eb="2">
      <t>ナカシゲ</t>
    </rPh>
    <phoneticPr fontId="2"/>
  </si>
  <si>
    <t>丸亀</t>
    <rPh sb="0" eb="2">
      <t>マルガメ</t>
    </rPh>
    <phoneticPr fontId="2"/>
  </si>
  <si>
    <t>窪田</t>
    <rPh sb="0" eb="2">
      <t>クボタ</t>
    </rPh>
    <phoneticPr fontId="2"/>
  </si>
  <si>
    <t>片桐</t>
    <rPh sb="0" eb="2">
      <t>カタギリ</t>
    </rPh>
    <phoneticPr fontId="2"/>
  </si>
  <si>
    <t>樋口</t>
    <rPh sb="0" eb="2">
      <t>ヒグチ</t>
    </rPh>
    <phoneticPr fontId="2"/>
  </si>
  <si>
    <t>藤井</t>
    <rPh sb="0" eb="2">
      <t>フジイ</t>
    </rPh>
    <phoneticPr fontId="2"/>
  </si>
  <si>
    <t>庄田</t>
    <rPh sb="0" eb="2">
      <t>ショウダ</t>
    </rPh>
    <phoneticPr fontId="2"/>
  </si>
  <si>
    <t>高松西</t>
    <rPh sb="0" eb="3">
      <t>タカマツニシ</t>
    </rPh>
    <phoneticPr fontId="2"/>
  </si>
  <si>
    <t>石原</t>
    <rPh sb="0" eb="2">
      <t>イシハラ</t>
    </rPh>
    <phoneticPr fontId="2"/>
  </si>
  <si>
    <t>溝渕</t>
    <rPh sb="0" eb="2">
      <t>ミゾブチ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</si>
</sst>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x14ac:knownFonts="1">
    <font>
      <sz val="11"/>
      <name val="ＭＳ Ｐゴシック"/>
      <family val="3"/>
      <charset val="128"/>
    </font>
    <font>
      <sz val="11"/>
      <name val="HG丸ｺﾞｼｯｸM-PRO"/>
      <family val="3"/>
      <charset val="128"/>
    </font>
    <font>
      <sz val="6"/>
      <name val="ＭＳ Ｐゴシック"/>
      <family val="3"/>
      <charset val="128"/>
    </font>
    <font>
      <sz val="28"/>
      <name val="ＭＳ 明朝"/>
      <family val="1"/>
      <charset val="128"/>
    </font>
    <font>
      <sz val="11"/>
      <name val="ＭＳ Ｐ明朝"/>
      <family val="1"/>
      <charset val="128"/>
    </font>
    <font>
      <sz val="20"/>
      <name val="ＭＳ 明朝"/>
      <family val="1"/>
      <charset val="128"/>
    </font>
    <font>
      <sz val="16"/>
      <name val="HG丸ｺﾞｼｯｸM-PRO"/>
      <family val="3"/>
      <charset val="128"/>
    </font>
    <font>
      <sz val="10"/>
      <name val="HG丸ｺﾞｼｯｸM-PRO"/>
      <family val="3"/>
      <charset val="128"/>
    </font>
    <font>
      <sz val="11"/>
      <name val="Bookman Old Style"/>
      <family val="1"/>
    </font>
    <font>
      <sz val="10"/>
      <name val="Bookman Old Style"/>
      <family val="1"/>
    </font>
    <font>
      <sz val="10"/>
      <name val="ＭＳ Ｐ明朝"/>
      <family val="1"/>
      <charset val="128"/>
    </font>
    <font>
      <sz val="8"/>
      <name val="HG丸ｺﾞｼｯｸM-PRO"/>
      <family val="3"/>
      <charset val="128"/>
    </font>
    <font>
      <sz val="22"/>
      <name val="ＭＳ 明朝"/>
      <family val="1"/>
      <charset val="128"/>
    </font>
    <font>
      <sz val="14"/>
      <name val="Bookman Old Style"/>
      <family val="1"/>
    </font>
    <font>
      <sz val="20"/>
      <name val="Bookman Old Style"/>
      <family val="1"/>
    </font>
    <font>
      <b/>
      <sz val="20"/>
      <name val="Bookman Old Style"/>
      <family val="1"/>
    </font>
  </fonts>
  <fills count="4">
    <fill>
      <patternFill patternType="none"/>
    </fill>
    <fill>
      <patternFill patternType="gray125"/>
    </fill>
    <fill>
      <patternFill patternType="solid">
        <fgColor rgb="FFFFFF00"/>
        <bgColor indexed="64"/>
      </patternFill>
    </fill>
    <fill>
      <patternFill patternType="solid">
        <fgColor theme="7"/>
        <bgColor indexed="64"/>
      </patternFill>
    </fill>
  </fills>
  <borders count="82">
    <border>
      <left/>
      <right/>
      <top/>
      <bottom/>
      <diagonal/>
    </border>
    <border>
      <left style="thin">
        <color indexed="8"/>
      </left>
      <right style="hair">
        <color indexed="8"/>
      </right>
      <top/>
      <bottom/>
      <diagonal/>
    </border>
    <border>
      <left/>
      <right/>
      <top/>
      <bottom style="hair">
        <color indexed="8"/>
      </bottom>
      <diagonal/>
    </border>
    <border>
      <left style="hair">
        <color indexed="8"/>
      </left>
      <right style="hair">
        <color indexed="8"/>
      </right>
      <top/>
      <bottom/>
      <diagonal/>
    </border>
    <border>
      <left style="hair">
        <color indexed="8"/>
      </left>
      <right style="medium">
        <color indexed="64"/>
      </right>
      <top/>
      <bottom/>
      <diagonal/>
    </border>
    <border>
      <left/>
      <right/>
      <top style="hair">
        <color indexed="8"/>
      </top>
      <bottom style="hair">
        <color indexed="8"/>
      </bottom>
      <diagonal/>
    </border>
    <border>
      <left/>
      <right/>
      <top style="hair">
        <color indexed="8"/>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thin">
        <color indexed="8"/>
      </top>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hair">
        <color indexed="8"/>
      </right>
      <top/>
      <bottom style="medium">
        <color indexed="64"/>
      </bottom>
      <diagonal/>
    </border>
    <border>
      <left style="hair">
        <color indexed="8"/>
      </left>
      <right style="hair">
        <color indexed="8"/>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8"/>
      </right>
      <top/>
      <bottom/>
      <diagonal/>
    </border>
    <border>
      <left style="medium">
        <color indexed="64"/>
      </left>
      <right style="hair">
        <color indexed="8"/>
      </right>
      <top/>
      <bottom style="medium">
        <color indexed="64"/>
      </bottom>
      <diagonal/>
    </border>
    <border>
      <left style="thin">
        <color indexed="8"/>
      </left>
      <right style="hair">
        <color indexed="8"/>
      </right>
      <top/>
      <bottom style="thin">
        <color indexed="8"/>
      </bottom>
      <diagonal/>
    </border>
    <border>
      <left style="hair">
        <color indexed="8"/>
      </left>
      <right style="medium">
        <color indexed="64"/>
      </right>
      <top/>
      <bottom style="thin">
        <color indexed="8"/>
      </bottom>
      <diagonal/>
    </border>
    <border>
      <left/>
      <right style="medium">
        <color indexed="64"/>
      </right>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medium">
        <color indexed="64"/>
      </right>
      <top style="thin">
        <color indexed="64"/>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medium">
        <color indexed="64"/>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medium">
        <color indexed="64"/>
      </right>
      <top/>
      <bottom/>
      <diagonal style="thin">
        <color indexed="8"/>
      </diagonal>
    </border>
    <border diagonalDown="1">
      <left style="thin">
        <color indexed="8"/>
      </left>
      <right/>
      <top/>
      <bottom style="medium">
        <color indexed="64"/>
      </bottom>
      <diagonal style="thin">
        <color indexed="8"/>
      </diagonal>
    </border>
    <border diagonalDown="1">
      <left/>
      <right/>
      <top/>
      <bottom style="medium">
        <color indexed="64"/>
      </bottom>
      <diagonal style="thin">
        <color indexed="8"/>
      </diagonal>
    </border>
    <border diagonalDown="1">
      <left/>
      <right style="medium">
        <color indexed="64"/>
      </right>
      <top/>
      <bottom style="medium">
        <color indexed="64"/>
      </bottom>
      <diagonal style="thin">
        <color indexed="8"/>
      </diagonal>
    </border>
    <border>
      <left style="medium">
        <color indexed="64"/>
      </left>
      <right style="hair">
        <color indexed="8"/>
      </right>
      <top/>
      <bottom style="thin">
        <color indexed="8"/>
      </bottom>
      <diagonal/>
    </border>
    <border>
      <left style="hair">
        <color indexed="8"/>
      </left>
      <right style="hair">
        <color indexed="8"/>
      </right>
      <top/>
      <bottom style="thin">
        <color indexed="8"/>
      </bottom>
      <diagonal/>
    </border>
    <border>
      <left style="medium">
        <color indexed="64"/>
      </left>
      <right/>
      <top style="thin">
        <color indexed="8"/>
      </top>
      <bottom style="thin">
        <color indexed="64"/>
      </bottom>
      <diagonal/>
    </border>
    <border diagonalDown="1">
      <left/>
      <right style="thin">
        <color indexed="8"/>
      </right>
      <top style="thin">
        <color indexed="8"/>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medium">
        <color indexed="64"/>
      </left>
      <right/>
      <top/>
      <bottom style="thin">
        <color indexed="8"/>
      </bottom>
      <diagonal/>
    </border>
    <border>
      <left style="medium">
        <color indexed="64"/>
      </left>
      <right/>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64"/>
      </right>
      <top style="medium">
        <color indexed="8"/>
      </top>
      <bottom/>
      <diagonal/>
    </border>
    <border diagonalDown="1">
      <left style="medium">
        <color indexed="64"/>
      </left>
      <right/>
      <top/>
      <bottom/>
      <diagonal style="thin">
        <color indexed="8"/>
      </diagonal>
    </border>
    <border diagonalDown="1">
      <left style="medium">
        <color indexed="64"/>
      </left>
      <right/>
      <top/>
      <bottom style="thin">
        <color indexed="8"/>
      </bottom>
      <diagonal style="thin">
        <color indexed="8"/>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64"/>
      </right>
      <top/>
      <bottom style="medium">
        <color indexed="8"/>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8"/>
      </bottom>
      <diagonal/>
    </border>
    <border>
      <left/>
      <right/>
      <top/>
      <bottom style="medium">
        <color indexed="8"/>
      </bottom>
      <diagonal/>
    </border>
  </borders>
  <cellStyleXfs count="1">
    <xf numFmtId="0" fontId="0" fillId="0" borderId="0"/>
  </cellStyleXfs>
  <cellXfs count="15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left" vertical="center" shrinkToFit="1"/>
    </xf>
    <xf numFmtId="0" fontId="11" fillId="0" borderId="0" xfId="0" applyFont="1" applyAlignment="1">
      <alignment vertical="center"/>
    </xf>
    <xf numFmtId="0" fontId="1" fillId="0" borderId="1" xfId="0" applyFont="1" applyBorder="1" applyAlignment="1">
      <alignment horizontal="center" vertical="center"/>
    </xf>
    <xf numFmtId="0" fontId="9" fillId="0" borderId="2" xfId="0" applyFont="1" applyBorder="1" applyAlignment="1">
      <alignment horizontal="center" vertical="center" shrinkToFit="1"/>
    </xf>
    <xf numFmtId="0" fontId="10" fillId="0" borderId="2" xfId="0" applyFont="1" applyBorder="1" applyAlignment="1">
      <alignment horizontal="center" vertical="center" shrinkToFit="1"/>
    </xf>
    <xf numFmtId="0" fontId="8" fillId="0" borderId="3" xfId="0" applyFont="1" applyBorder="1" applyAlignment="1">
      <alignment vertical="center"/>
    </xf>
    <xf numFmtId="0" fontId="9" fillId="0" borderId="5" xfId="0" applyFont="1" applyBorder="1" applyAlignment="1">
      <alignment horizontal="center" vertical="center" shrinkToFit="1"/>
    </xf>
    <xf numFmtId="0" fontId="10"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10" xfId="0" applyFont="1" applyBorder="1" applyAlignment="1">
      <alignment vertical="center"/>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8" fillId="0" borderId="15" xfId="0" applyFont="1" applyBorder="1" applyAlignment="1">
      <alignment vertical="center"/>
    </xf>
    <xf numFmtId="0" fontId="8" fillId="0" borderId="4" xfId="0" applyFont="1" applyBorder="1" applyAlignment="1">
      <alignment vertical="center"/>
    </xf>
    <xf numFmtId="0" fontId="10" fillId="0" borderId="1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8" xfId="0" applyFont="1" applyBorder="1" applyAlignment="1">
      <alignment horizontal="center" vertical="center" shrinkToFit="1"/>
    </xf>
    <xf numFmtId="0" fontId="1" fillId="2" borderId="1" xfId="0" applyFont="1" applyFill="1" applyBorder="1" applyAlignment="1">
      <alignment horizontal="center" vertical="center"/>
    </xf>
    <xf numFmtId="0" fontId="9" fillId="2" borderId="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8" fillId="2" borderId="3"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8" fillId="2" borderId="15" xfId="0" applyFont="1" applyFill="1" applyBorder="1" applyAlignment="1">
      <alignment vertical="center"/>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1" fillId="3"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8" fillId="3" borderId="3" xfId="0" applyFont="1" applyFill="1" applyBorder="1" applyAlignment="1">
      <alignment vertical="center"/>
    </xf>
    <xf numFmtId="0" fontId="9" fillId="3" borderId="5"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8" fillId="3" borderId="15" xfId="0" applyFont="1" applyFill="1" applyBorder="1" applyAlignment="1">
      <alignment vertical="center"/>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13" fillId="0" borderId="27" xfId="0" applyFont="1" applyBorder="1" applyAlignment="1">
      <alignment horizontal="center" vertical="center"/>
    </xf>
    <xf numFmtId="0" fontId="13" fillId="0" borderId="20"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3" fillId="0" borderId="28" xfId="0" applyFont="1" applyBorder="1" applyAlignment="1">
      <alignment horizontal="center" vertical="center"/>
    </xf>
    <xf numFmtId="0" fontId="15" fillId="0" borderId="31"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4"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51"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21" xfId="0" applyFont="1" applyBorder="1" applyAlignment="1">
      <alignment horizontal="center" vertical="center"/>
    </xf>
    <xf numFmtId="176" fontId="1" fillId="0" borderId="23" xfId="0" applyNumberFormat="1" applyFont="1" applyBorder="1" applyAlignment="1">
      <alignment horizontal="distributed" vertical="center" justifyLastLine="1"/>
    </xf>
    <xf numFmtId="176" fontId="1" fillId="0" borderId="36" xfId="0" applyNumberFormat="1" applyFont="1" applyBorder="1" applyAlignment="1">
      <alignment horizontal="distributed" vertical="center" justifyLastLine="1"/>
    </xf>
    <xf numFmtId="0" fontId="8" fillId="0" borderId="37" xfId="0" applyFont="1" applyBorder="1" applyAlignment="1">
      <alignment horizontal="left" vertical="top"/>
    </xf>
    <xf numFmtId="0" fontId="8" fillId="0" borderId="38" xfId="0" applyFont="1" applyBorder="1" applyAlignment="1">
      <alignment horizontal="left" vertical="top"/>
    </xf>
    <xf numFmtId="0" fontId="8" fillId="0" borderId="39" xfId="0" applyFont="1" applyBorder="1" applyAlignment="1">
      <alignment horizontal="left" vertical="top"/>
    </xf>
    <xf numFmtId="0" fontId="6" fillId="0" borderId="40" xfId="0" applyFont="1" applyBorder="1" applyAlignment="1">
      <alignment horizontal="center" vertical="center" wrapText="1"/>
    </xf>
    <xf numFmtId="0" fontId="6" fillId="0" borderId="23" xfId="0" applyFont="1" applyBorder="1"/>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8" fillId="0" borderId="32" xfId="0" applyFont="1" applyBorder="1" applyAlignment="1">
      <alignment horizontal="center" vertical="center"/>
    </xf>
    <xf numFmtId="0" fontId="8" fillId="0" borderId="50" xfId="0" applyFont="1" applyBorder="1" applyAlignment="1">
      <alignment horizontal="center" vertical="center"/>
    </xf>
    <xf numFmtId="176" fontId="1" fillId="0" borderId="24" xfId="0" applyNumberFormat="1" applyFont="1" applyBorder="1" applyAlignment="1">
      <alignment horizontal="distributed" vertical="center" justifyLastLine="1"/>
    </xf>
    <xf numFmtId="0" fontId="8" fillId="0" borderId="33" xfId="0" applyFont="1" applyBorder="1" applyAlignment="1">
      <alignment horizontal="center" vertical="center"/>
    </xf>
    <xf numFmtId="176" fontId="7" fillId="0" borderId="23" xfId="0" applyNumberFormat="1" applyFont="1" applyBorder="1" applyAlignment="1">
      <alignment horizontal="distributed" vertical="center" justifyLastLine="1"/>
    </xf>
    <xf numFmtId="176" fontId="7" fillId="0" borderId="36" xfId="0" applyNumberFormat="1" applyFont="1" applyBorder="1" applyAlignment="1">
      <alignment horizontal="distributed" vertical="center" justifyLastLine="1"/>
    </xf>
    <xf numFmtId="0" fontId="8" fillId="0" borderId="52" xfId="0" applyFont="1" applyBorder="1" applyAlignment="1">
      <alignment horizontal="left" vertical="top"/>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8" fillId="2" borderId="1"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1" xfId="0" applyFont="1" applyFill="1" applyBorder="1" applyAlignment="1">
      <alignment horizontal="center" vertical="center"/>
    </xf>
    <xf numFmtId="0" fontId="8" fillId="0" borderId="58" xfId="0" applyFont="1" applyBorder="1" applyAlignment="1">
      <alignment horizontal="left" vertical="top"/>
    </xf>
    <xf numFmtId="0" fontId="6" fillId="0" borderId="23" xfId="0" applyFont="1" applyBorder="1" applyAlignment="1">
      <alignment horizontal="center" vertical="center" wrapText="1"/>
    </xf>
    <xf numFmtId="0" fontId="8" fillId="0" borderId="60" xfId="0" applyFont="1" applyBorder="1" applyAlignment="1">
      <alignment horizontal="left" vertical="top"/>
    </xf>
    <xf numFmtId="0" fontId="8" fillId="0" borderId="61" xfId="0" applyFont="1" applyBorder="1" applyAlignment="1">
      <alignment horizontal="left" vertical="top"/>
    </xf>
    <xf numFmtId="0" fontId="6" fillId="0" borderId="62" xfId="0" applyFont="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59" xfId="0" applyFont="1" applyBorder="1" applyAlignment="1">
      <alignment horizontal="center" vertical="center" textRotation="255"/>
    </xf>
    <xf numFmtId="0" fontId="3" fillId="0" borderId="0" xfId="0" applyFont="1" applyAlignment="1">
      <alignment horizontal="center" vertical="center" shrinkToFit="1"/>
    </xf>
    <xf numFmtId="0" fontId="4" fillId="0" borderId="0" xfId="0" applyFont="1" applyAlignment="1">
      <alignment horizontal="right" vertical="center" shrinkToFit="1"/>
    </xf>
    <xf numFmtId="0" fontId="0" fillId="0" borderId="0" xfId="0" applyAlignment="1">
      <alignment vertical="center" shrinkToFit="1"/>
    </xf>
    <xf numFmtId="0" fontId="7" fillId="0" borderId="79" xfId="0" applyFont="1" applyBorder="1" applyAlignment="1">
      <alignment horizontal="center" vertical="center" wrapText="1" shrinkToFit="1"/>
    </xf>
    <xf numFmtId="0" fontId="7" fillId="0" borderId="72" xfId="0" applyFont="1" applyBorder="1" applyAlignment="1">
      <alignment horizontal="center" vertical="center" wrapText="1" shrinkToFit="1"/>
    </xf>
    <xf numFmtId="0" fontId="7" fillId="0" borderId="80" xfId="0" applyFont="1" applyBorder="1" applyAlignment="1">
      <alignment horizontal="center" vertical="center" wrapText="1" shrinkToFit="1"/>
    </xf>
    <xf numFmtId="0" fontId="7" fillId="0" borderId="81" xfId="0" applyFont="1" applyBorder="1" applyAlignment="1">
      <alignment horizontal="center" vertical="center" wrapText="1" shrinkToFit="1"/>
    </xf>
    <xf numFmtId="0" fontId="8" fillId="0" borderId="79" xfId="0" applyFont="1" applyBorder="1" applyAlignment="1">
      <alignment horizontal="left" vertical="center" shrinkToFit="1"/>
    </xf>
    <xf numFmtId="0" fontId="8" fillId="0" borderId="72" xfId="0" applyFont="1" applyBorder="1" applyAlignment="1">
      <alignment horizontal="left" vertical="center" shrinkToFit="1"/>
    </xf>
    <xf numFmtId="0" fontId="8" fillId="0" borderId="73" xfId="0" applyFont="1" applyBorder="1" applyAlignment="1">
      <alignment horizontal="left" vertical="center" shrinkToFit="1"/>
    </xf>
    <xf numFmtId="0" fontId="8" fillId="0" borderId="71" xfId="0" applyFont="1" applyBorder="1" applyAlignment="1">
      <alignment horizontal="left" vertical="center" shrinkToFit="1"/>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8" fillId="0" borderId="74" xfId="0" applyFont="1" applyBorder="1" applyAlignment="1">
      <alignment horizontal="left" vertical="center" shrinkToFit="1"/>
    </xf>
    <xf numFmtId="0" fontId="5" fillId="0" borderId="0" xfId="0" applyFont="1" applyAlignment="1">
      <alignment horizontal="distributed" vertical="center" shrinkToFit="1"/>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1" xfId="0" applyFont="1" applyFill="1" applyBorder="1" applyAlignment="1">
      <alignment horizontal="center" vertical="center"/>
    </xf>
  </cellXfs>
  <cellStyles count="1">
    <cellStyle name="標準" xfId="0" builtinId="0"/>
  </cellStyles>
  <dxfs count="6">
    <dxf>
      <fill>
        <patternFill>
          <bgColor indexed="22"/>
        </patternFill>
      </fill>
    </dxf>
    <dxf>
      <font>
        <b/>
        <i val="0"/>
        <condense val="0"/>
        <extend val="0"/>
        <color indexed="9"/>
      </font>
      <fill>
        <patternFill>
          <bgColor indexed="8"/>
        </patternFill>
      </fill>
    </dxf>
    <dxf>
      <fill>
        <patternFill>
          <bgColor indexed="22"/>
        </patternFill>
      </fill>
    </dxf>
    <dxf>
      <fill>
        <patternFill>
          <bgColor indexed="22"/>
        </patternFill>
      </fill>
    </dxf>
    <dxf>
      <font>
        <b/>
        <i val="0"/>
        <condense val="0"/>
        <extend val="0"/>
        <color indexed="9"/>
      </font>
      <fill>
        <patternFill>
          <bgColor indexed="8"/>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301623</xdr:colOff>
      <xdr:row>26</xdr:row>
      <xdr:rowOff>59055</xdr:rowOff>
    </xdr:from>
    <xdr:to>
      <xdr:col>47</xdr:col>
      <xdr:colOff>471804</xdr:colOff>
      <xdr:row>28</xdr:row>
      <xdr:rowOff>59055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8588373" y="4392930"/>
          <a:ext cx="1106806" cy="3016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3/4=0.75</a:t>
          </a:r>
          <a:endParaRPr kumimoji="1" lang="ja-JP" altLang="en-US" sz="1400"/>
        </a:p>
      </xdr:txBody>
    </xdr:sp>
    <xdr:clientData/>
  </xdr:twoCellAnchor>
  <xdr:twoCellAnchor>
    <xdr:from>
      <xdr:col>45</xdr:col>
      <xdr:colOff>301625</xdr:colOff>
      <xdr:row>41</xdr:row>
      <xdr:rowOff>74929</xdr:rowOff>
    </xdr:from>
    <xdr:to>
      <xdr:col>47</xdr:col>
      <xdr:colOff>471806</xdr:colOff>
      <xdr:row>43</xdr:row>
      <xdr:rowOff>74929</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8588375" y="6670992"/>
          <a:ext cx="1106806" cy="3016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3/3=1.00</a:t>
          </a:r>
          <a:endParaRPr kumimoji="1" lang="ja-JP" altLang="en-US" sz="1400"/>
        </a:p>
      </xdr:txBody>
    </xdr:sp>
    <xdr:clientData/>
  </xdr:twoCellAnchor>
  <xdr:twoCellAnchor>
    <xdr:from>
      <xdr:col>45</xdr:col>
      <xdr:colOff>309562</xdr:colOff>
      <xdr:row>46</xdr:row>
      <xdr:rowOff>35243</xdr:rowOff>
    </xdr:from>
    <xdr:to>
      <xdr:col>48</xdr:col>
      <xdr:colOff>3493</xdr:colOff>
      <xdr:row>48</xdr:row>
      <xdr:rowOff>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8596312" y="7385368"/>
          <a:ext cx="1106806" cy="3016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4/3=1.33</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8"/>
  <sheetViews>
    <sheetView view="pageBreakPreview" topLeftCell="C1" zoomScaleNormal="90" zoomScaleSheetLayoutView="100" workbookViewId="0">
      <pane xSplit="2" ySplit="8" topLeftCell="E9" activePane="bottomRight" state="frozen"/>
      <selection activeCell="AX55" sqref="AX55"/>
      <selection pane="topRight" activeCell="AX55" sqref="AX55"/>
      <selection pane="bottomLeft" activeCell="AX55" sqref="AX55"/>
      <selection pane="bottomRight" activeCell="AN50" sqref="AN50"/>
    </sheetView>
  </sheetViews>
  <sheetFormatPr defaultColWidth="8.81640625" defaultRowHeight="15.75" customHeight="1" x14ac:dyDescent="0.2"/>
  <cols>
    <col min="1" max="2" width="8.81640625" style="1" hidden="1" customWidth="1"/>
    <col min="3" max="3" width="3.54296875" style="1" bestFit="1" customWidth="1"/>
    <col min="4" max="4" width="10.54296875" style="1" customWidth="1"/>
    <col min="5" max="8" width="2.54296875" style="1" customWidth="1"/>
    <col min="9" max="9" width="2.54296875" style="6" customWidth="1"/>
    <col min="10" max="13" width="2.54296875" style="1" customWidth="1"/>
    <col min="14" max="14" width="2.54296875" style="6" customWidth="1"/>
    <col min="15" max="18" width="2.54296875" style="1" customWidth="1"/>
    <col min="19" max="19" width="2.54296875" style="6" customWidth="1"/>
    <col min="20" max="23" width="2.54296875" style="1" customWidth="1"/>
    <col min="24" max="24" width="2.54296875" style="6" customWidth="1"/>
    <col min="25" max="28" width="2.54296875" style="1" customWidth="1"/>
    <col min="29" max="29" width="2.54296875" style="6" customWidth="1"/>
    <col min="30" max="33" width="2.54296875" style="1" customWidth="1"/>
    <col min="34" max="34" width="2.54296875" style="6" customWidth="1"/>
    <col min="35" max="38" width="2.54296875" style="1" customWidth="1"/>
    <col min="39" max="39" width="2.54296875" style="6" customWidth="1"/>
    <col min="40" max="43" width="2.54296875" style="1" customWidth="1"/>
    <col min="44" max="44" width="2.54296875" style="6" customWidth="1"/>
    <col min="45" max="46" width="4.54296875" style="1" bestFit="1" customWidth="1"/>
    <col min="47" max="47" width="8.90625" style="1" bestFit="1" customWidth="1"/>
    <col min="48" max="48" width="6.81640625" style="1" bestFit="1" customWidth="1"/>
    <col min="49" max="16384" width="8.81640625" style="1"/>
  </cols>
  <sheetData>
    <row r="1" spans="1:49" ht="32.5" x14ac:dyDescent="0.2">
      <c r="C1" s="134" t="s">
        <v>10</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135" t="s">
        <v>8</v>
      </c>
      <c r="AO2" s="136"/>
      <c r="AP2" s="136"/>
      <c r="AQ2" s="136"/>
      <c r="AR2" s="136"/>
      <c r="AS2" s="136"/>
      <c r="AT2" s="136"/>
      <c r="AU2" s="136"/>
      <c r="AV2" s="136"/>
    </row>
    <row r="3" spans="1:49" ht="21" customHeight="1" x14ac:dyDescent="0.2">
      <c r="D3" s="2"/>
      <c r="I3" s="1"/>
      <c r="N3" s="1"/>
      <c r="Q3" s="150" t="s">
        <v>5</v>
      </c>
      <c r="R3" s="150"/>
      <c r="S3" s="150"/>
      <c r="T3" s="150"/>
      <c r="U3" s="150"/>
      <c r="V3" s="150"/>
      <c r="W3" s="150"/>
      <c r="X3" s="150"/>
      <c r="Y3" s="150"/>
      <c r="Z3" s="150"/>
      <c r="AA3" s="150"/>
      <c r="AB3" s="150"/>
      <c r="AC3" s="150"/>
      <c r="AD3" s="150"/>
      <c r="AE3" s="150"/>
      <c r="AF3" s="150"/>
      <c r="AG3" s="150"/>
      <c r="AH3" s="150"/>
      <c r="AI3" s="150"/>
      <c r="AM3" s="1"/>
      <c r="AN3" s="135" t="s">
        <v>9</v>
      </c>
      <c r="AO3" s="136"/>
      <c r="AP3" s="136"/>
      <c r="AQ3" s="136"/>
      <c r="AR3" s="136"/>
      <c r="AS3" s="136"/>
      <c r="AT3" s="136"/>
      <c r="AU3" s="136"/>
      <c r="AV3" s="136"/>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135"/>
      <c r="AO4" s="136"/>
      <c r="AP4" s="136"/>
      <c r="AQ4" s="136"/>
      <c r="AR4" s="136"/>
      <c r="AS4" s="136"/>
      <c r="AT4" s="136"/>
      <c r="AU4" s="136"/>
      <c r="AV4" s="136"/>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x14ac:dyDescent="0.2">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4" x14ac:dyDescent="0.2">
      <c r="C7" s="137"/>
      <c r="D7" s="138"/>
      <c r="E7" s="141">
        <v>1</v>
      </c>
      <c r="F7" s="142"/>
      <c r="G7" s="142"/>
      <c r="H7" s="142"/>
      <c r="I7" s="143"/>
      <c r="J7" s="144">
        <v>2</v>
      </c>
      <c r="K7" s="142"/>
      <c r="L7" s="142"/>
      <c r="M7" s="142"/>
      <c r="N7" s="143"/>
      <c r="O7" s="144">
        <v>3</v>
      </c>
      <c r="P7" s="142"/>
      <c r="Q7" s="142"/>
      <c r="R7" s="142"/>
      <c r="S7" s="143"/>
      <c r="T7" s="144">
        <v>4</v>
      </c>
      <c r="U7" s="142"/>
      <c r="V7" s="142"/>
      <c r="W7" s="142"/>
      <c r="X7" s="143"/>
      <c r="Y7" s="144">
        <v>5</v>
      </c>
      <c r="Z7" s="142"/>
      <c r="AA7" s="142"/>
      <c r="AB7" s="142"/>
      <c r="AC7" s="143"/>
      <c r="AD7" s="144">
        <v>6</v>
      </c>
      <c r="AE7" s="142"/>
      <c r="AF7" s="142"/>
      <c r="AG7" s="142"/>
      <c r="AH7" s="143"/>
      <c r="AI7" s="144">
        <v>7</v>
      </c>
      <c r="AJ7" s="142"/>
      <c r="AK7" s="142"/>
      <c r="AL7" s="142"/>
      <c r="AM7" s="143"/>
      <c r="AN7" s="144">
        <v>8</v>
      </c>
      <c r="AO7" s="142"/>
      <c r="AP7" s="142"/>
      <c r="AQ7" s="142"/>
      <c r="AR7" s="149"/>
      <c r="AS7" s="70" t="s">
        <v>0</v>
      </c>
      <c r="AT7" s="72" t="s">
        <v>1</v>
      </c>
      <c r="AU7" s="72" t="s">
        <v>6</v>
      </c>
      <c r="AV7" s="74" t="s">
        <v>2</v>
      </c>
    </row>
    <row r="8" spans="1:49" ht="29.25" customHeight="1" thickBot="1" x14ac:dyDescent="0.25">
      <c r="C8" s="139"/>
      <c r="D8" s="140"/>
      <c r="E8" s="145" t="str">
        <f>IF(VLOOKUP(E5,$A$9:$D$48,4,FALSE)="","",VLOOKUP(E5,$A$9:$D$48,4,FALSE))</f>
        <v>窪田</v>
      </c>
      <c r="F8" s="146"/>
      <c r="G8" s="146"/>
      <c r="H8" s="146"/>
      <c r="I8" s="146"/>
      <c r="J8" s="147" t="str">
        <f>IF(VLOOKUP(J5,$A$9:$D$48,4,FALSE)="","",VLOOKUP(J5,$A$9:$D$48,4,FALSE))</f>
        <v>片桐</v>
      </c>
      <c r="K8" s="146"/>
      <c r="L8" s="146"/>
      <c r="M8" s="146"/>
      <c r="N8" s="146"/>
      <c r="O8" s="146" t="str">
        <f>IF(VLOOKUP(O5,$A$9:$D$48,4,FALSE)="","",VLOOKUP(O5,$A$9:$D$48,4,FALSE))</f>
        <v>樋口</v>
      </c>
      <c r="P8" s="146"/>
      <c r="Q8" s="146"/>
      <c r="R8" s="146"/>
      <c r="S8" s="146"/>
      <c r="T8" s="146" t="str">
        <f>IF(VLOOKUP(T5,$A$9:$D$48,4,FALSE)="","",VLOOKUP(T5,$A$9:$D$48,4,FALSE))</f>
        <v>中嶋</v>
      </c>
      <c r="U8" s="146"/>
      <c r="V8" s="146"/>
      <c r="W8" s="146"/>
      <c r="X8" s="146"/>
      <c r="Y8" s="146" t="str">
        <f>IF(VLOOKUP(Y5,$A$9:$D$48,4,FALSE)="","",VLOOKUP(Y5,$A$9:$D$48,4,FALSE))</f>
        <v>藤井</v>
      </c>
      <c r="Z8" s="146"/>
      <c r="AA8" s="146"/>
      <c r="AB8" s="146"/>
      <c r="AC8" s="146"/>
      <c r="AD8" s="146" t="str">
        <f>IF(VLOOKUP(AD5,$A$9:$D$48,4,FALSE)="","",VLOOKUP(AD5,$A$9:$D$48,4,FALSE))</f>
        <v>石原</v>
      </c>
      <c r="AE8" s="146"/>
      <c r="AF8" s="146"/>
      <c r="AG8" s="146"/>
      <c r="AH8" s="146"/>
      <c r="AI8" s="146" t="str">
        <f>IF(VLOOKUP(AI5,$A$9:$D$48,4,FALSE)="","",VLOOKUP(AI5,$A$9:$D$48,4,FALSE))</f>
        <v>庄田</v>
      </c>
      <c r="AJ8" s="146"/>
      <c r="AK8" s="146"/>
      <c r="AL8" s="146"/>
      <c r="AM8" s="146"/>
      <c r="AN8" s="146" t="str">
        <f>IF(VLOOKUP(AN5,$A$9:$D$48,4,FALSE)="","",VLOOKUP(AN5,$A$9:$D$48,4,FALSE))</f>
        <v>井原</v>
      </c>
      <c r="AO8" s="146"/>
      <c r="AP8" s="146"/>
      <c r="AQ8" s="146"/>
      <c r="AR8" s="148"/>
      <c r="AS8" s="71"/>
      <c r="AT8" s="73"/>
      <c r="AU8" s="73"/>
      <c r="AV8" s="75"/>
    </row>
    <row r="9" spans="1:49" ht="12" customHeight="1" x14ac:dyDescent="0.2">
      <c r="A9" s="1">
        <v>1</v>
      </c>
      <c r="B9" s="1">
        <v>1</v>
      </c>
      <c r="C9" s="128">
        <v>1</v>
      </c>
      <c r="D9" s="130" t="s">
        <v>24</v>
      </c>
      <c r="E9" s="131" t="str">
        <f>IF(E10="","",IF(E10&gt;I10,"○","×"))</f>
        <v/>
      </c>
      <c r="F9" s="101"/>
      <c r="G9" s="101"/>
      <c r="H9" s="101"/>
      <c r="I9" s="114"/>
      <c r="J9" s="7" t="str">
        <f>IF(J10="","",IF(J10="W","○",IF(J10="L","×",IF(J10&gt;N10,"○","×"))))</f>
        <v>○</v>
      </c>
      <c r="K9" s="8">
        <v>11</v>
      </c>
      <c r="L9" s="9" t="s">
        <v>3</v>
      </c>
      <c r="M9" s="8">
        <v>9</v>
      </c>
      <c r="N9" s="10"/>
      <c r="O9" s="7" t="str">
        <f>IF(O10="","",IF(O10="W","○",IF(O10="L","×",IF(O10&gt;S10,"○","×"))))</f>
        <v>○</v>
      </c>
      <c r="P9" s="8">
        <v>11</v>
      </c>
      <c r="Q9" s="9" t="s">
        <v>3</v>
      </c>
      <c r="R9" s="8">
        <v>6</v>
      </c>
      <c r="S9" s="10"/>
      <c r="T9" s="7" t="str">
        <f>IF(T10="","",IF(T10="W","○",IF(T10="L","×",IF(T10&gt;X10,"○","×"))))</f>
        <v>○</v>
      </c>
      <c r="U9" s="8">
        <v>12</v>
      </c>
      <c r="V9" s="9" t="s">
        <v>3</v>
      </c>
      <c r="W9" s="8">
        <v>14</v>
      </c>
      <c r="X9" s="10"/>
      <c r="Y9" s="7" t="str">
        <f>IF(Y10="","",IF(Y10="W","○",IF(Y10="L","×",IF(Y10&gt;AC10,"○","×"))))</f>
        <v>×</v>
      </c>
      <c r="Z9" s="8">
        <v>11</v>
      </c>
      <c r="AA9" s="9" t="s">
        <v>3</v>
      </c>
      <c r="AB9" s="8">
        <v>7</v>
      </c>
      <c r="AC9" s="10"/>
      <c r="AD9" s="7" t="str">
        <f>IF(AD10="","",IF(AD10="W","○",IF(AD10="L","×",IF(AD10&gt;AH10,"○","×"))))</f>
        <v>○</v>
      </c>
      <c r="AE9" s="8">
        <v>11</v>
      </c>
      <c r="AF9" s="9" t="s">
        <v>3</v>
      </c>
      <c r="AG9" s="8">
        <v>6</v>
      </c>
      <c r="AH9" s="10"/>
      <c r="AI9" s="7" t="str">
        <f>IF(AI10="","",IF(AI10="W","○",IF(AI10="L","×",IF(AI10&gt;AM10,"○","×"))))</f>
        <v>○</v>
      </c>
      <c r="AJ9" s="8">
        <v>11</v>
      </c>
      <c r="AK9" s="9" t="s">
        <v>3</v>
      </c>
      <c r="AL9" s="8">
        <v>7</v>
      </c>
      <c r="AM9" s="10"/>
      <c r="AN9" s="7" t="str">
        <f>IF(AN10="","",IF(AN10="W","○",IF(AN10="L","×",IF(AN10&gt;AR10,"○","×"))))</f>
        <v>○</v>
      </c>
      <c r="AO9" s="8">
        <v>11</v>
      </c>
      <c r="AP9" s="9" t="s">
        <v>3</v>
      </c>
      <c r="AQ9" s="8">
        <v>9</v>
      </c>
      <c r="AR9" s="24"/>
      <c r="AS9" s="79">
        <f>IF($D9="","",COUNTIF($E9:$AR13,"○"))</f>
        <v>6</v>
      </c>
      <c r="AT9" s="64">
        <f>IF($D9="","",COUNTIF($E9:$AR13,"×"))</f>
        <v>1</v>
      </c>
      <c r="AU9" s="76">
        <f>IF($D9="","",AS9*2+AT9)</f>
        <v>13</v>
      </c>
      <c r="AV9" s="66">
        <f>IF($D9="","",RANK(AU9,$AU$9:$AU$48))</f>
        <v>1</v>
      </c>
      <c r="AW9" s="133" t="s">
        <v>7</v>
      </c>
    </row>
    <row r="10" spans="1:49" ht="12" customHeight="1" x14ac:dyDescent="0.2">
      <c r="A10" s="1">
        <v>1</v>
      </c>
      <c r="B10" s="1">
        <v>2</v>
      </c>
      <c r="C10" s="93"/>
      <c r="D10" s="96"/>
      <c r="E10" s="131"/>
      <c r="F10" s="101"/>
      <c r="G10" s="101"/>
      <c r="H10" s="101"/>
      <c r="I10" s="114"/>
      <c r="J10" s="84">
        <f>IF(K9="","",IF(K9&gt;M9,1,0)+IF(K10&gt;M10,1,0)+IF(K11&gt;M11,1,0)+IF(K12&gt;M12,1,0)+IF(K13&gt;M13,1,0))</f>
        <v>3</v>
      </c>
      <c r="K10" s="11">
        <v>8</v>
      </c>
      <c r="L10" s="12" t="s">
        <v>3</v>
      </c>
      <c r="M10" s="11">
        <v>11</v>
      </c>
      <c r="N10" s="82">
        <f>IF(OR(J10="L",J10="W"),"",IF(K9="","",IF(K9&lt;M9,1,0)+IF(K10&lt;M10,1,0)+IF(K11&lt;M11,1,0)+IF(K12&lt;M12,1,0)+IF(K13&lt;M13,1,0)))</f>
        <v>1</v>
      </c>
      <c r="O10" s="84">
        <f>IF(P9="","",IF(P9&gt;R9,1,0)+IF(P10&gt;R10,1,0)+IF(P11&gt;R11,1,0)+IF(P12&gt;R12,1,0)+IF(P13&gt;R13,1,0))</f>
        <v>3</v>
      </c>
      <c r="P10" s="11">
        <v>11</v>
      </c>
      <c r="Q10" s="12" t="s">
        <v>3</v>
      </c>
      <c r="R10" s="11">
        <v>7</v>
      </c>
      <c r="S10" s="82">
        <f>IF(OR(O10="L",O10="W"),"",IF(P9="","",IF(P9&lt;R9,1,0)+IF(P10&lt;R10,1,0)+IF(P11&lt;R11,1,0)+IF(P12&lt;R12,1,0)+IF(P13&lt;R13,1,0)))</f>
        <v>0</v>
      </c>
      <c r="T10" s="84">
        <f>IF(U9="","",IF(U9&gt;W9,1,0)+IF(U10&gt;W10,1,0)+IF(U11&gt;W11,1,0)+IF(U12&gt;W12,1,0)+IF(U13&gt;W13,1,0))</f>
        <v>3</v>
      </c>
      <c r="U10" s="11">
        <v>4</v>
      </c>
      <c r="V10" s="12" t="s">
        <v>3</v>
      </c>
      <c r="W10" s="11">
        <v>11</v>
      </c>
      <c r="X10" s="82">
        <f>IF(OR(T10="L",T10="W"),"",IF(U9="","",IF(U9&lt;W9,1,0)+IF(U10&lt;W10,1,0)+IF(U11&lt;W11,1,0)+IF(U12&lt;W12,1,0)+IF(U13&lt;W13,1,0)))</f>
        <v>2</v>
      </c>
      <c r="Y10" s="84">
        <f>IF(Z9="","",IF(Z9&gt;AB9,1,0)+IF(Z10&gt;AB10,1,0)+IF(Z11&gt;AB11,1,0)+IF(Z12&gt;AB12,1,0)+IF(Z13&gt;AB13,1,0))</f>
        <v>2</v>
      </c>
      <c r="Z10" s="11">
        <v>9</v>
      </c>
      <c r="AA10" s="12" t="s">
        <v>3</v>
      </c>
      <c r="AB10" s="11">
        <v>11</v>
      </c>
      <c r="AC10" s="82">
        <f>IF(OR(Y10="L",Y10="W"),"",IF(Z9="","",IF(Z9&lt;AB9,1,0)+IF(Z10&lt;AB10,1,0)+IF(Z11&lt;AB11,1,0)+IF(Z12&lt;AB12,1,0)+IF(Z13&lt;AB13,1,0)))</f>
        <v>3</v>
      </c>
      <c r="AD10" s="84">
        <f>IF(AE9="","",IF(AE9&gt;AG9,1,0)+IF(AE10&gt;AG10,1,0)+IF(AE11&gt;AG11,1,0)+IF(AE12&gt;AG12,1,0)+IF(AE13&gt;AG13,1,0))</f>
        <v>3</v>
      </c>
      <c r="AE10" s="11">
        <v>11</v>
      </c>
      <c r="AF10" s="12" t="s">
        <v>3</v>
      </c>
      <c r="AG10" s="11">
        <v>5</v>
      </c>
      <c r="AH10" s="82">
        <f>IF(OR(AD10="L",AD10="W"),"",IF(AE9="","",IF(AE9&lt;AG9,1,0)+IF(AE10&lt;AG10,1,0)+IF(AE11&lt;AG11,1,0)+IF(AE12&lt;AG12,1,0)+IF(AE13&lt;AG13,1,0)))</f>
        <v>1</v>
      </c>
      <c r="AI10" s="84">
        <f>IF(AJ9="","",IF(AJ9&gt;AL9,1,0)+IF(AJ10&gt;AL10,1,0)+IF(AJ11&gt;AL11,1,0)+IF(AJ12&gt;AL12,1,0)+IF(AJ13&gt;AL13,1,0))</f>
        <v>3</v>
      </c>
      <c r="AJ10" s="11">
        <v>11</v>
      </c>
      <c r="AK10" s="12" t="s">
        <v>3</v>
      </c>
      <c r="AL10" s="11">
        <v>6</v>
      </c>
      <c r="AM10" s="82">
        <f>IF(OR(AI10="L",AI10="W"),"",IF(AJ9="","",IF(AJ9&lt;AL9,1,0)+IF(AJ10&lt;AL10,1,0)+IF(AJ11&lt;AL11,1,0)+IF(AJ12&lt;AL12,1,0)+IF(AJ13&lt;AL13,1,0)))</f>
        <v>0</v>
      </c>
      <c r="AN10" s="84">
        <f>IF(AO9="","",IF(AO9&gt;AQ9,1,0)+IF(AO10&gt;AQ10,1,0)+IF(AO11&gt;AQ11,1,0)+IF(AO12&gt;AQ12,1,0)+IF(AO13&gt;AQ13,1,0))</f>
        <v>3</v>
      </c>
      <c r="AO10" s="11">
        <v>10</v>
      </c>
      <c r="AP10" s="12" t="s">
        <v>3</v>
      </c>
      <c r="AQ10" s="11">
        <v>12</v>
      </c>
      <c r="AR10" s="87">
        <f>IF(OR(AN10="L",AN10="W"),"",IF(AO9="","",IF(AO9&lt;AQ9,1,0)+IF(AO10&lt;AQ10,1,0)+IF(AO11&lt;AQ11,1,0)+IF(AO12&lt;AQ12,1,0)+IF(AO13&lt;AQ13,1,0)))</f>
        <v>1</v>
      </c>
      <c r="AS10" s="80"/>
      <c r="AT10" s="65"/>
      <c r="AU10" s="77"/>
      <c r="AV10" s="67"/>
      <c r="AW10" s="133"/>
    </row>
    <row r="11" spans="1:49" ht="12" customHeight="1" x14ac:dyDescent="0.2">
      <c r="A11" s="1">
        <v>1</v>
      </c>
      <c r="B11" s="1">
        <v>3</v>
      </c>
      <c r="C11" s="93"/>
      <c r="D11" s="96"/>
      <c r="E11" s="131"/>
      <c r="F11" s="101"/>
      <c r="G11" s="101"/>
      <c r="H11" s="101"/>
      <c r="I11" s="114"/>
      <c r="J11" s="84"/>
      <c r="K11" s="11">
        <v>12</v>
      </c>
      <c r="L11" s="12" t="s">
        <v>3</v>
      </c>
      <c r="M11" s="11">
        <v>10</v>
      </c>
      <c r="N11" s="82"/>
      <c r="O11" s="84"/>
      <c r="P11" s="11">
        <v>11</v>
      </c>
      <c r="Q11" s="12" t="s">
        <v>3</v>
      </c>
      <c r="R11" s="11">
        <v>4</v>
      </c>
      <c r="S11" s="82"/>
      <c r="T11" s="84"/>
      <c r="U11" s="11">
        <v>11</v>
      </c>
      <c r="V11" s="12" t="s">
        <v>3</v>
      </c>
      <c r="W11" s="11">
        <v>1</v>
      </c>
      <c r="X11" s="82"/>
      <c r="Y11" s="84"/>
      <c r="Z11" s="11">
        <v>11</v>
      </c>
      <c r="AA11" s="12" t="s">
        <v>3</v>
      </c>
      <c r="AB11" s="11">
        <v>9</v>
      </c>
      <c r="AC11" s="82"/>
      <c r="AD11" s="84"/>
      <c r="AE11" s="11">
        <v>6</v>
      </c>
      <c r="AF11" s="12" t="s">
        <v>3</v>
      </c>
      <c r="AG11" s="11">
        <v>11</v>
      </c>
      <c r="AH11" s="82"/>
      <c r="AI11" s="84"/>
      <c r="AJ11" s="11">
        <v>11</v>
      </c>
      <c r="AK11" s="12" t="s">
        <v>3</v>
      </c>
      <c r="AL11" s="11">
        <v>8</v>
      </c>
      <c r="AM11" s="82"/>
      <c r="AN11" s="84"/>
      <c r="AO11" s="11">
        <v>11</v>
      </c>
      <c r="AP11" s="12" t="s">
        <v>3</v>
      </c>
      <c r="AQ11" s="11">
        <v>4</v>
      </c>
      <c r="AR11" s="87"/>
      <c r="AS11" s="80"/>
      <c r="AT11" s="65"/>
      <c r="AU11" s="77"/>
      <c r="AV11" s="67"/>
      <c r="AW11" s="133"/>
    </row>
    <row r="12" spans="1:49" ht="12" customHeight="1" x14ac:dyDescent="0.2">
      <c r="A12" s="1">
        <v>1</v>
      </c>
      <c r="B12" s="1">
        <v>4</v>
      </c>
      <c r="C12" s="93"/>
      <c r="D12" s="90" t="s">
        <v>20</v>
      </c>
      <c r="E12" s="131"/>
      <c r="F12" s="101"/>
      <c r="G12" s="101"/>
      <c r="H12" s="101"/>
      <c r="I12" s="114"/>
      <c r="J12" s="84"/>
      <c r="K12" s="11">
        <v>11</v>
      </c>
      <c r="L12" s="12" t="s">
        <v>3</v>
      </c>
      <c r="M12" s="11">
        <v>6</v>
      </c>
      <c r="N12" s="82"/>
      <c r="O12" s="84"/>
      <c r="P12" s="11"/>
      <c r="Q12" s="12" t="s">
        <v>3</v>
      </c>
      <c r="R12" s="11"/>
      <c r="S12" s="82"/>
      <c r="T12" s="84"/>
      <c r="U12" s="11">
        <v>12</v>
      </c>
      <c r="V12" s="12" t="s">
        <v>3</v>
      </c>
      <c r="W12" s="11">
        <v>10</v>
      </c>
      <c r="X12" s="82"/>
      <c r="Y12" s="84"/>
      <c r="Z12" s="11">
        <v>4</v>
      </c>
      <c r="AA12" s="12" t="s">
        <v>3</v>
      </c>
      <c r="AB12" s="11">
        <v>11</v>
      </c>
      <c r="AC12" s="82"/>
      <c r="AD12" s="84"/>
      <c r="AE12" s="11">
        <v>11</v>
      </c>
      <c r="AF12" s="12" t="s">
        <v>3</v>
      </c>
      <c r="AG12" s="11">
        <v>6</v>
      </c>
      <c r="AH12" s="82"/>
      <c r="AI12" s="84"/>
      <c r="AJ12" s="11"/>
      <c r="AK12" s="12" t="s">
        <v>3</v>
      </c>
      <c r="AL12" s="11"/>
      <c r="AM12" s="82"/>
      <c r="AN12" s="84"/>
      <c r="AO12" s="11">
        <v>11</v>
      </c>
      <c r="AP12" s="12" t="s">
        <v>3</v>
      </c>
      <c r="AQ12" s="11">
        <v>5</v>
      </c>
      <c r="AR12" s="87"/>
      <c r="AS12" s="80"/>
      <c r="AT12" s="65"/>
      <c r="AU12" s="77"/>
      <c r="AV12" s="67"/>
      <c r="AW12" s="133"/>
    </row>
    <row r="13" spans="1:49" ht="12" customHeight="1" x14ac:dyDescent="0.2">
      <c r="A13" s="1">
        <v>1</v>
      </c>
      <c r="B13" s="1">
        <v>5</v>
      </c>
      <c r="C13" s="129"/>
      <c r="D13" s="91"/>
      <c r="E13" s="132"/>
      <c r="F13" s="116"/>
      <c r="G13" s="116"/>
      <c r="H13" s="116"/>
      <c r="I13" s="117"/>
      <c r="J13" s="85"/>
      <c r="K13" s="13"/>
      <c r="L13" s="14" t="s">
        <v>3</v>
      </c>
      <c r="M13" s="13"/>
      <c r="N13" s="86"/>
      <c r="O13" s="85"/>
      <c r="P13" s="13"/>
      <c r="Q13" s="14" t="s">
        <v>3</v>
      </c>
      <c r="R13" s="13"/>
      <c r="S13" s="86"/>
      <c r="T13" s="85"/>
      <c r="U13" s="13">
        <v>11</v>
      </c>
      <c r="V13" s="14" t="s">
        <v>3</v>
      </c>
      <c r="W13" s="13">
        <v>6</v>
      </c>
      <c r="X13" s="86"/>
      <c r="Y13" s="85"/>
      <c r="Z13" s="13">
        <v>6</v>
      </c>
      <c r="AA13" s="14" t="s">
        <v>3</v>
      </c>
      <c r="AB13" s="13">
        <v>11</v>
      </c>
      <c r="AC13" s="86"/>
      <c r="AD13" s="85"/>
      <c r="AE13" s="13"/>
      <c r="AF13" s="14" t="s">
        <v>3</v>
      </c>
      <c r="AG13" s="13"/>
      <c r="AH13" s="86"/>
      <c r="AI13" s="85"/>
      <c r="AJ13" s="13"/>
      <c r="AK13" s="14" t="s">
        <v>3</v>
      </c>
      <c r="AL13" s="13"/>
      <c r="AM13" s="86"/>
      <c r="AN13" s="85"/>
      <c r="AO13" s="13"/>
      <c r="AP13" s="14" t="s">
        <v>3</v>
      </c>
      <c r="AQ13" s="13"/>
      <c r="AR13" s="88"/>
      <c r="AS13" s="80"/>
      <c r="AT13" s="65"/>
      <c r="AU13" s="77"/>
      <c r="AV13" s="67"/>
      <c r="AW13" s="133"/>
    </row>
    <row r="14" spans="1:49" ht="12" customHeight="1" x14ac:dyDescent="0.2">
      <c r="A14" s="1">
        <f t="shared" ref="A14:A48" si="2">A9+1</f>
        <v>2</v>
      </c>
      <c r="B14" s="1">
        <f t="shared" ref="B14:B48" si="3">B9</f>
        <v>1</v>
      </c>
      <c r="C14" s="92">
        <v>2</v>
      </c>
      <c r="D14" s="95" t="s">
        <v>25</v>
      </c>
      <c r="E14" s="7" t="str">
        <f>IF(J9="","",IF(J9="○","×","○"))</f>
        <v>×</v>
      </c>
      <c r="F14" s="15">
        <f t="shared" ref="F14:F48" si="4">IF(INDEX($E$9:$AR$48,(F$5-1)*5+$B14,($A14-1)*5+4)="","",INDEX($E$9:$AR$48,(F$5-1)*5+$B14,($A14-1)*5+4))</f>
        <v>9</v>
      </c>
      <c r="G14" s="16" t="s">
        <v>3</v>
      </c>
      <c r="H14" s="17">
        <f t="shared" ref="H14:H48" si="5">IF(INDEX($E$9:$AR$48,(H$5-1)*5+$B14,($A14-1)*5+2)="","",INDEX($E$9:$AR$48,(H$5-1)*5+$B14,($A14-1)*5+2))</f>
        <v>11</v>
      </c>
      <c r="I14" s="18"/>
      <c r="J14" s="97" t="str">
        <f>IF(J15="","",IF(J15&gt;N15,"○","×"))</f>
        <v/>
      </c>
      <c r="K14" s="98"/>
      <c r="L14" s="98"/>
      <c r="M14" s="98"/>
      <c r="N14" s="113"/>
      <c r="O14" s="7" t="str">
        <f>IF(O15="","",IF(O15="W","○",IF(O15="L","×",IF(O15&gt;S15,"○","×"))))</f>
        <v>○</v>
      </c>
      <c r="P14" s="8">
        <v>11</v>
      </c>
      <c r="Q14" s="9" t="s">
        <v>3</v>
      </c>
      <c r="R14" s="8">
        <v>8</v>
      </c>
      <c r="S14" s="10"/>
      <c r="T14" s="48" t="str">
        <f>IF(T15="","",IF(T15="W","○",IF(T15="L","×",IF(T15&gt;X15,"○","×"))))</f>
        <v>×</v>
      </c>
      <c r="U14" s="49">
        <v>9</v>
      </c>
      <c r="V14" s="50" t="s">
        <v>3</v>
      </c>
      <c r="W14" s="49">
        <v>11</v>
      </c>
      <c r="X14" s="51"/>
      <c r="Y14" s="7" t="str">
        <f>IF(Y15="","",IF(Y15="W","○",IF(Y15="L","×",IF(Y15&gt;AC15,"○","×"))))</f>
        <v>○</v>
      </c>
      <c r="Z14" s="8">
        <v>8</v>
      </c>
      <c r="AA14" s="9" t="s">
        <v>3</v>
      </c>
      <c r="AB14" s="8">
        <v>11</v>
      </c>
      <c r="AC14" s="10"/>
      <c r="AD14" s="7" t="str">
        <f>IF(AD15="","",IF(AD15="W","○",IF(AD15="L","×",IF(AD15&gt;AH15,"○","×"))))</f>
        <v>×</v>
      </c>
      <c r="AE14" s="8">
        <v>11</v>
      </c>
      <c r="AF14" s="9" t="s">
        <v>3</v>
      </c>
      <c r="AG14" s="8">
        <v>9</v>
      </c>
      <c r="AH14" s="10"/>
      <c r="AI14" s="7" t="str">
        <f>IF(AI15="","",IF(AI15="W","○",IF(AI15="L","×",IF(AI15&gt;AM15,"○","×"))))</f>
        <v>○</v>
      </c>
      <c r="AJ14" s="8">
        <v>11</v>
      </c>
      <c r="AK14" s="9" t="s">
        <v>3</v>
      </c>
      <c r="AL14" s="8">
        <v>5</v>
      </c>
      <c r="AM14" s="10"/>
      <c r="AN14" s="7" t="str">
        <f>IF(AN15="","",IF(AN15="W","○",IF(AN15="L","×",IF(AN15&gt;AR15,"○","×"))))</f>
        <v>○</v>
      </c>
      <c r="AO14" s="8">
        <v>11</v>
      </c>
      <c r="AP14" s="9" t="s">
        <v>3</v>
      </c>
      <c r="AQ14" s="8">
        <v>7</v>
      </c>
      <c r="AR14" s="24"/>
      <c r="AS14" s="79">
        <f>IF($D14="","",COUNTIF($E14:$AR18,"○"))</f>
        <v>4</v>
      </c>
      <c r="AT14" s="64">
        <f>IF($D14="","",COUNTIF($E14:$AR18,"×"))</f>
        <v>3</v>
      </c>
      <c r="AU14" s="76">
        <f>IF($D14="","",AS14*2+AT14)</f>
        <v>11</v>
      </c>
      <c r="AV14" s="66">
        <v>5</v>
      </c>
      <c r="AW14" s="133"/>
    </row>
    <row r="15" spans="1:49" ht="12" customHeight="1" x14ac:dyDescent="0.2">
      <c r="A15" s="1">
        <f t="shared" si="2"/>
        <v>2</v>
      </c>
      <c r="B15" s="1">
        <f t="shared" si="3"/>
        <v>2</v>
      </c>
      <c r="C15" s="93"/>
      <c r="D15" s="96"/>
      <c r="E15" s="106">
        <f>IF(J10="W","L",IF(J10="L","W",IF(J10="","",N10)))</f>
        <v>1</v>
      </c>
      <c r="F15" s="19">
        <f t="shared" si="4"/>
        <v>11</v>
      </c>
      <c r="G15" s="12" t="s">
        <v>3</v>
      </c>
      <c r="H15" s="20">
        <f t="shared" si="5"/>
        <v>8</v>
      </c>
      <c r="I15" s="82">
        <f>IF(OR(E15="L",E15="W"),"",J10)</f>
        <v>3</v>
      </c>
      <c r="J15" s="100"/>
      <c r="K15" s="101"/>
      <c r="L15" s="101"/>
      <c r="M15" s="101"/>
      <c r="N15" s="114"/>
      <c r="O15" s="84">
        <f>IF(P14="","",IF(P14&gt;R14,1,0)+IF(P15&gt;R15,1,0)+IF(P16&gt;R16,1,0)+IF(P17&gt;R17,1,0)+IF(P18&gt;R18,1,0))</f>
        <v>3</v>
      </c>
      <c r="P15" s="11">
        <v>6</v>
      </c>
      <c r="Q15" s="12" t="s">
        <v>3</v>
      </c>
      <c r="R15" s="11">
        <v>11</v>
      </c>
      <c r="S15" s="82">
        <f>IF(OR(O15="L",O15="W"),"",IF(P14="","",IF(P14&lt;R14,1,0)+IF(P15&lt;R15,1,0)+IF(P16&lt;R16,1,0)+IF(P17&lt;R17,1,0)+IF(P18&lt;R18,1,0)))</f>
        <v>1</v>
      </c>
      <c r="T15" s="122">
        <f>IF(U14="","",IF(U14&gt;W14,1,0)+IF(U15&gt;W15,1,0)+IF(U16&gt;W16,1,0)+IF(U17&gt;W17,1,0)+IF(U18&gt;W18,1,0))</f>
        <v>1</v>
      </c>
      <c r="U15" s="52">
        <v>11</v>
      </c>
      <c r="V15" s="53" t="s">
        <v>3</v>
      </c>
      <c r="W15" s="52">
        <v>8</v>
      </c>
      <c r="X15" s="124">
        <f>IF(OR(T15="L",T15="W"),"",IF(U14="","",IF(U14&lt;W14,1,0)+IF(U15&lt;W15,1,0)+IF(U16&lt;W16,1,0)+IF(U17&lt;W17,1,0)+IF(U18&lt;W18,1,0)))</f>
        <v>3</v>
      </c>
      <c r="Y15" s="84">
        <f>IF(Z14="","",IF(Z14&gt;AB14,1,0)+IF(Z15&gt;AB15,1,0)+IF(Z16&gt;AB16,1,0)+IF(Z17&gt;AB17,1,0)+IF(Z18&gt;AB18,1,0))</f>
        <v>3</v>
      </c>
      <c r="Z15" s="11">
        <v>7</v>
      </c>
      <c r="AA15" s="12" t="s">
        <v>3</v>
      </c>
      <c r="AB15" s="11">
        <v>11</v>
      </c>
      <c r="AC15" s="82">
        <f>IF(OR(Y15="L",Y15="W"),"",IF(Z14="","",IF(Z14&lt;AB14,1,0)+IF(Z15&lt;AB15,1,0)+IF(Z16&lt;AB16,1,0)+IF(Z17&lt;AB17,1,0)+IF(Z18&lt;AB18,1,0)))</f>
        <v>2</v>
      </c>
      <c r="AD15" s="84">
        <f>IF(AE14="","",IF(AE14&gt;AG14,1,0)+IF(AE15&gt;AG15,1,0)+IF(AE16&gt;AG16,1,0)+IF(AE17&gt;AG17,1,0)+IF(AE18&gt;AG18,1,0))</f>
        <v>2</v>
      </c>
      <c r="AE15" s="11">
        <v>11</v>
      </c>
      <c r="AF15" s="12" t="s">
        <v>3</v>
      </c>
      <c r="AG15" s="11">
        <v>2</v>
      </c>
      <c r="AH15" s="82">
        <f>IF(OR(AD15="L",AD15="W"),"",IF(AE14="","",IF(AE14&lt;AG14,1,0)+IF(AE15&lt;AG15,1,0)+IF(AE16&lt;AG16,1,0)+IF(AE17&lt;AG17,1,0)+IF(AE18&lt;AG18,1,0)))</f>
        <v>3</v>
      </c>
      <c r="AI15" s="84">
        <f>IF(AJ14="","",IF(AJ14&gt;AL14,1,0)+IF(AJ15&gt;AL15,1,0)+IF(AJ16&gt;AL16,1,0)+IF(AJ17&gt;AL17,1,0)+IF(AJ18&gt;AL18,1,0))</f>
        <v>3</v>
      </c>
      <c r="AJ15" s="11">
        <v>11</v>
      </c>
      <c r="AK15" s="12" t="s">
        <v>3</v>
      </c>
      <c r="AL15" s="11">
        <v>4</v>
      </c>
      <c r="AM15" s="82">
        <f>IF(OR(AI15="L",AI15="W"),"",IF(AJ14="","",IF(AJ14&lt;AL14,1,0)+IF(AJ15&lt;AL15,1,0)+IF(AJ16&lt;AL16,1,0)+IF(AJ17&lt;AL17,1,0)+IF(AJ18&lt;AL18,1,0)))</f>
        <v>0</v>
      </c>
      <c r="AN15" s="84">
        <f>IF(AO14="","",IF(AO14&gt;AQ14,1,0)+IF(AO15&gt;AQ15,1,0)+IF(AO16&gt;AQ16,1,0)+IF(AO17&gt;AQ17,1,0)+IF(AO18&gt;AQ18,1,0))</f>
        <v>3</v>
      </c>
      <c r="AO15" s="11">
        <v>11</v>
      </c>
      <c r="AP15" s="12" t="s">
        <v>3</v>
      </c>
      <c r="AQ15" s="11">
        <v>9</v>
      </c>
      <c r="AR15" s="87">
        <f>IF(OR(AN15="L",AN15="W"),"",IF(AO14="","",IF(AO14&lt;AQ14,1,0)+IF(AO15&lt;AQ15,1,0)+IF(AO16&lt;AQ16,1,0)+IF(AO17&lt;AQ17,1,0)+IF(AO18&lt;AQ18,1,0)))</f>
        <v>0</v>
      </c>
      <c r="AS15" s="80"/>
      <c r="AT15" s="65"/>
      <c r="AU15" s="77"/>
      <c r="AV15" s="67"/>
      <c r="AW15" s="133"/>
    </row>
    <row r="16" spans="1:49" ht="12" customHeight="1" x14ac:dyDescent="0.2">
      <c r="A16" s="1">
        <f t="shared" si="2"/>
        <v>2</v>
      </c>
      <c r="B16" s="1">
        <f t="shared" si="3"/>
        <v>3</v>
      </c>
      <c r="C16" s="93"/>
      <c r="D16" s="96"/>
      <c r="E16" s="106"/>
      <c r="F16" s="19">
        <f t="shared" si="4"/>
        <v>10</v>
      </c>
      <c r="G16" s="12" t="s">
        <v>3</v>
      </c>
      <c r="H16" s="20">
        <f t="shared" si="5"/>
        <v>12</v>
      </c>
      <c r="I16" s="82"/>
      <c r="J16" s="100"/>
      <c r="K16" s="101"/>
      <c r="L16" s="101"/>
      <c r="M16" s="101"/>
      <c r="N16" s="114"/>
      <c r="O16" s="84"/>
      <c r="P16" s="11">
        <v>11</v>
      </c>
      <c r="Q16" s="12" t="s">
        <v>3</v>
      </c>
      <c r="R16" s="11">
        <v>8</v>
      </c>
      <c r="S16" s="82"/>
      <c r="T16" s="122"/>
      <c r="U16" s="52">
        <v>11</v>
      </c>
      <c r="V16" s="53" t="s">
        <v>3</v>
      </c>
      <c r="W16" s="52">
        <v>13</v>
      </c>
      <c r="X16" s="124"/>
      <c r="Y16" s="84"/>
      <c r="Z16" s="11">
        <v>12</v>
      </c>
      <c r="AA16" s="12" t="s">
        <v>3</v>
      </c>
      <c r="AB16" s="11">
        <v>10</v>
      </c>
      <c r="AC16" s="82"/>
      <c r="AD16" s="84"/>
      <c r="AE16" s="11">
        <v>9</v>
      </c>
      <c r="AF16" s="12" t="s">
        <v>3</v>
      </c>
      <c r="AG16" s="11">
        <v>11</v>
      </c>
      <c r="AH16" s="82"/>
      <c r="AI16" s="84"/>
      <c r="AJ16" s="11">
        <v>11</v>
      </c>
      <c r="AK16" s="12" t="s">
        <v>3</v>
      </c>
      <c r="AL16" s="11">
        <v>8</v>
      </c>
      <c r="AM16" s="82"/>
      <c r="AN16" s="84"/>
      <c r="AO16" s="11">
        <v>11</v>
      </c>
      <c r="AP16" s="12" t="s">
        <v>3</v>
      </c>
      <c r="AQ16" s="11">
        <v>6</v>
      </c>
      <c r="AR16" s="87"/>
      <c r="AS16" s="80"/>
      <c r="AT16" s="65"/>
      <c r="AU16" s="77"/>
      <c r="AV16" s="67"/>
      <c r="AW16" s="133"/>
    </row>
    <row r="17" spans="1:49" ht="12" customHeight="1" x14ac:dyDescent="0.2">
      <c r="A17" s="1">
        <f t="shared" si="2"/>
        <v>2</v>
      </c>
      <c r="B17" s="1">
        <f t="shared" si="3"/>
        <v>4</v>
      </c>
      <c r="C17" s="93"/>
      <c r="D17" s="90" t="s">
        <v>20</v>
      </c>
      <c r="E17" s="106"/>
      <c r="F17" s="19">
        <f t="shared" si="4"/>
        <v>6</v>
      </c>
      <c r="G17" s="12" t="s">
        <v>3</v>
      </c>
      <c r="H17" s="20">
        <f t="shared" si="5"/>
        <v>11</v>
      </c>
      <c r="I17" s="82"/>
      <c r="J17" s="100"/>
      <c r="K17" s="101"/>
      <c r="L17" s="101"/>
      <c r="M17" s="101"/>
      <c r="N17" s="114"/>
      <c r="O17" s="84"/>
      <c r="P17" s="11">
        <v>13</v>
      </c>
      <c r="Q17" s="12" t="s">
        <v>3</v>
      </c>
      <c r="R17" s="11">
        <v>11</v>
      </c>
      <c r="S17" s="82"/>
      <c r="T17" s="122"/>
      <c r="U17" s="52">
        <v>8</v>
      </c>
      <c r="V17" s="53" t="s">
        <v>3</v>
      </c>
      <c r="W17" s="52">
        <v>11</v>
      </c>
      <c r="X17" s="124"/>
      <c r="Y17" s="84"/>
      <c r="Z17" s="11">
        <v>11</v>
      </c>
      <c r="AA17" s="12" t="s">
        <v>3</v>
      </c>
      <c r="AB17" s="11">
        <v>7</v>
      </c>
      <c r="AC17" s="82"/>
      <c r="AD17" s="84"/>
      <c r="AE17" s="11">
        <v>14</v>
      </c>
      <c r="AF17" s="12" t="s">
        <v>3</v>
      </c>
      <c r="AG17" s="11">
        <v>16</v>
      </c>
      <c r="AH17" s="82"/>
      <c r="AI17" s="84"/>
      <c r="AJ17" s="11"/>
      <c r="AK17" s="12" t="s">
        <v>3</v>
      </c>
      <c r="AL17" s="11"/>
      <c r="AM17" s="82"/>
      <c r="AN17" s="84"/>
      <c r="AO17" s="11"/>
      <c r="AP17" s="12" t="s">
        <v>3</v>
      </c>
      <c r="AQ17" s="11"/>
      <c r="AR17" s="87"/>
      <c r="AS17" s="80"/>
      <c r="AT17" s="65"/>
      <c r="AU17" s="77"/>
      <c r="AV17" s="67"/>
      <c r="AW17" s="133"/>
    </row>
    <row r="18" spans="1:49" ht="12" customHeight="1" x14ac:dyDescent="0.2">
      <c r="A18" s="1">
        <f t="shared" si="2"/>
        <v>2</v>
      </c>
      <c r="B18" s="1">
        <f t="shared" si="3"/>
        <v>5</v>
      </c>
      <c r="C18" s="112"/>
      <c r="D18" s="91"/>
      <c r="E18" s="107"/>
      <c r="F18" s="21" t="str">
        <f t="shared" si="4"/>
        <v/>
      </c>
      <c r="G18" s="14" t="s">
        <v>3</v>
      </c>
      <c r="H18" s="22" t="str">
        <f t="shared" si="5"/>
        <v/>
      </c>
      <c r="I18" s="86"/>
      <c r="J18" s="115"/>
      <c r="K18" s="116"/>
      <c r="L18" s="116"/>
      <c r="M18" s="116"/>
      <c r="N18" s="117"/>
      <c r="O18" s="85"/>
      <c r="P18" s="13"/>
      <c r="Q18" s="14" t="s">
        <v>3</v>
      </c>
      <c r="R18" s="13"/>
      <c r="S18" s="86"/>
      <c r="T18" s="123"/>
      <c r="U18" s="54"/>
      <c r="V18" s="55" t="s">
        <v>3</v>
      </c>
      <c r="W18" s="54"/>
      <c r="X18" s="125"/>
      <c r="Y18" s="85"/>
      <c r="Z18" s="13">
        <v>11</v>
      </c>
      <c r="AA18" s="14" t="s">
        <v>3</v>
      </c>
      <c r="AB18" s="13">
        <v>5</v>
      </c>
      <c r="AC18" s="86"/>
      <c r="AD18" s="85"/>
      <c r="AE18" s="13">
        <v>6</v>
      </c>
      <c r="AF18" s="14" t="s">
        <v>3</v>
      </c>
      <c r="AG18" s="13">
        <v>11</v>
      </c>
      <c r="AH18" s="86"/>
      <c r="AI18" s="85"/>
      <c r="AJ18" s="13"/>
      <c r="AK18" s="14" t="s">
        <v>3</v>
      </c>
      <c r="AL18" s="13"/>
      <c r="AM18" s="86"/>
      <c r="AN18" s="85"/>
      <c r="AO18" s="13"/>
      <c r="AP18" s="14" t="s">
        <v>3</v>
      </c>
      <c r="AQ18" s="13"/>
      <c r="AR18" s="88"/>
      <c r="AS18" s="80"/>
      <c r="AT18" s="65"/>
      <c r="AU18" s="77"/>
      <c r="AV18" s="67"/>
      <c r="AW18" s="133"/>
    </row>
    <row r="19" spans="1:49" ht="12" customHeight="1" x14ac:dyDescent="0.2">
      <c r="A19" s="1">
        <f t="shared" si="2"/>
        <v>3</v>
      </c>
      <c r="B19" s="1">
        <f t="shared" si="3"/>
        <v>1</v>
      </c>
      <c r="C19" s="126">
        <v>3</v>
      </c>
      <c r="D19" s="127" t="s">
        <v>26</v>
      </c>
      <c r="E19" s="7" t="str">
        <f>IF(O9="","",IF(O9="○","×","○"))</f>
        <v>×</v>
      </c>
      <c r="F19" s="15">
        <f t="shared" si="4"/>
        <v>6</v>
      </c>
      <c r="G19" s="16" t="s">
        <v>3</v>
      </c>
      <c r="H19" s="17">
        <f t="shared" si="5"/>
        <v>11</v>
      </c>
      <c r="I19" s="23"/>
      <c r="J19" s="7" t="str">
        <f>IF(O14="","",IF(O14="○","×","○"))</f>
        <v>×</v>
      </c>
      <c r="K19" s="15">
        <f t="shared" ref="K19:K48" si="6">IF(INDEX($E$9:$AR$48,(K$5-1)*5+$B19,($A19-1)*5+4)="","",INDEX($E$9:$AR$48,(K$5-1)*5+$B19,($A19-1)*5+4))</f>
        <v>8</v>
      </c>
      <c r="L19" s="16" t="s">
        <v>3</v>
      </c>
      <c r="M19" s="17">
        <f t="shared" ref="M19:M48" si="7">IF(INDEX($E$9:$AR$48,(M$5-1)*5+$B19,($A19-1)*5+2)="","",INDEX($E$9:$AR$48,(M$5-1)*5+$B19,($A19-1)*5+2))</f>
        <v>11</v>
      </c>
      <c r="N19" s="23"/>
      <c r="O19" s="97" t="str">
        <f>IF(O20="","",IF(O20&gt;S20,"○","×"))</f>
        <v/>
      </c>
      <c r="P19" s="98"/>
      <c r="Q19" s="98"/>
      <c r="R19" s="98"/>
      <c r="S19" s="113"/>
      <c r="T19" s="7" t="str">
        <f>IF(T20="","",IF(T20="W","○",IF(T20="L","×",IF(T20&gt;X20,"○","×"))))</f>
        <v>○</v>
      </c>
      <c r="U19" s="8">
        <v>11</v>
      </c>
      <c r="V19" s="9" t="s">
        <v>3</v>
      </c>
      <c r="W19" s="8">
        <v>9</v>
      </c>
      <c r="X19" s="10"/>
      <c r="Y19" s="28" t="str">
        <f>IF(Y20="","",IF(Y20="W","○",IF(Y20="L","×",IF(Y20&gt;AC20,"○","×"))))</f>
        <v>○</v>
      </c>
      <c r="Z19" s="29">
        <v>11</v>
      </c>
      <c r="AA19" s="30" t="s">
        <v>3</v>
      </c>
      <c r="AB19" s="29">
        <v>9</v>
      </c>
      <c r="AC19" s="31"/>
      <c r="AD19" s="7" t="str">
        <f>IF(AD20="","",IF(AD20="W","○",IF(AD20="L","×",IF(AD20&gt;AH20,"○","×"))))</f>
        <v>○</v>
      </c>
      <c r="AE19" s="8">
        <v>11</v>
      </c>
      <c r="AF19" s="9" t="s">
        <v>3</v>
      </c>
      <c r="AG19" s="8">
        <v>8</v>
      </c>
      <c r="AH19" s="10"/>
      <c r="AI19" s="7" t="str">
        <f>IF(AI20="","",IF(AI20="W","○",IF(AI20="L","×",IF(AI20&gt;AM20,"○","×"))))</f>
        <v>○</v>
      </c>
      <c r="AJ19" s="8">
        <v>11</v>
      </c>
      <c r="AK19" s="9" t="s">
        <v>3</v>
      </c>
      <c r="AL19" s="8">
        <v>7</v>
      </c>
      <c r="AM19" s="10"/>
      <c r="AN19" s="7" t="str">
        <f>IF(AN20="","",IF(AN20="W","○",IF(AN20="L","×",IF(AN20&gt;AR20,"○","×"))))</f>
        <v>○</v>
      </c>
      <c r="AO19" s="8">
        <v>10</v>
      </c>
      <c r="AP19" s="9" t="s">
        <v>3</v>
      </c>
      <c r="AQ19" s="8">
        <v>12</v>
      </c>
      <c r="AR19" s="24"/>
      <c r="AS19" s="79">
        <f>IF($D19="","",COUNTIF($E19:$AR23,"○"))</f>
        <v>5</v>
      </c>
      <c r="AT19" s="64">
        <f>IF($D19="","",COUNTIF($E19:$AR23,"×"))</f>
        <v>2</v>
      </c>
      <c r="AU19" s="76">
        <f>IF($D19="","",AS19*2+AT19)</f>
        <v>12</v>
      </c>
      <c r="AV19" s="66">
        <f>IF($D19="","",RANK(AU19,$AU$9:$AU$48))</f>
        <v>2</v>
      </c>
      <c r="AW19" s="133"/>
    </row>
    <row r="20" spans="1:49" ht="12" customHeight="1" x14ac:dyDescent="0.2">
      <c r="A20" s="1">
        <f t="shared" si="2"/>
        <v>3</v>
      </c>
      <c r="B20" s="1">
        <f t="shared" si="3"/>
        <v>2</v>
      </c>
      <c r="C20" s="93"/>
      <c r="D20" s="96"/>
      <c r="E20" s="106">
        <f>IF(O10="W","L",IF(O10="L","W",IF(O10="","",S10)))</f>
        <v>0</v>
      </c>
      <c r="F20" s="19">
        <f t="shared" si="4"/>
        <v>7</v>
      </c>
      <c r="G20" s="12" t="s">
        <v>3</v>
      </c>
      <c r="H20" s="20">
        <f t="shared" si="5"/>
        <v>11</v>
      </c>
      <c r="I20" s="82">
        <f>IF(OR(E20="L",E20="W"),"",O10)</f>
        <v>3</v>
      </c>
      <c r="J20" s="84">
        <f>IF(O15="W","L",IF(O15="L","W",IF(O15="","",S15)))</f>
        <v>1</v>
      </c>
      <c r="K20" s="19">
        <f t="shared" si="6"/>
        <v>11</v>
      </c>
      <c r="L20" s="12" t="s">
        <v>3</v>
      </c>
      <c r="M20" s="20">
        <f t="shared" si="7"/>
        <v>6</v>
      </c>
      <c r="N20" s="82">
        <f>IF(OR(J20="L",J20="W"),"",O15)</f>
        <v>3</v>
      </c>
      <c r="O20" s="100"/>
      <c r="P20" s="101"/>
      <c r="Q20" s="101"/>
      <c r="R20" s="101"/>
      <c r="S20" s="114"/>
      <c r="T20" s="84">
        <f>IF(U19="","",IF(U19&gt;W19,1,0)+IF(U20&gt;W20,1,0)+IF(U21&gt;W21,1,0)+IF(U22&gt;W22,1,0)+IF(U23&gt;W23,1,0))</f>
        <v>3</v>
      </c>
      <c r="U20" s="11">
        <v>11</v>
      </c>
      <c r="V20" s="12" t="s">
        <v>3</v>
      </c>
      <c r="W20" s="11">
        <v>9</v>
      </c>
      <c r="X20" s="82">
        <f>IF(OR(T20="L",T20="W"),"",IF(U19="","",IF(U19&lt;W19,1,0)+IF(U20&lt;W20,1,0)+IF(U21&lt;W21,1,0)+IF(U22&lt;W22,1,0)+IF(U23&lt;W23,1,0)))</f>
        <v>1</v>
      </c>
      <c r="Y20" s="118">
        <f>IF(Z19="","",IF(Z19&gt;AB19,1,0)+IF(Z20&gt;AB20,1,0)+IF(Z21&gt;AB21,1,0)+IF(Z22&gt;AB22,1,0)+IF(Z23&gt;AB23,1,0))</f>
        <v>3</v>
      </c>
      <c r="Z20" s="33">
        <v>6</v>
      </c>
      <c r="AA20" s="34" t="s">
        <v>3</v>
      </c>
      <c r="AB20" s="33">
        <v>11</v>
      </c>
      <c r="AC20" s="120">
        <f>IF(OR(Y20="L",Y20="W"),"",IF(Z19="","",IF(Z19&lt;AB19,1,0)+IF(Z20&lt;AB20,1,0)+IF(Z21&lt;AB21,1,0)+IF(Z22&lt;AB22,1,0)+IF(Z23&lt;AB23,1,0)))</f>
        <v>1</v>
      </c>
      <c r="AD20" s="84">
        <f>IF(AE19="","",IF(AE19&gt;AG19,1,0)+IF(AE20&gt;AG20,1,0)+IF(AE21&gt;AG21,1,0)+IF(AE22&gt;AG22,1,0)+IF(AE23&gt;AG23,1,0))</f>
        <v>3</v>
      </c>
      <c r="AE20" s="11">
        <v>11</v>
      </c>
      <c r="AF20" s="12" t="s">
        <v>3</v>
      </c>
      <c r="AG20" s="11">
        <v>3</v>
      </c>
      <c r="AH20" s="82">
        <f>IF(OR(AD20="L",AD20="W"),"",IF(AE19="","",IF(AE19&lt;AG19,1,0)+IF(AE20&lt;AG20,1,0)+IF(AE21&lt;AG21,1,0)+IF(AE22&lt;AG22,1,0)+IF(AE23&lt;AG23,1,0)))</f>
        <v>0</v>
      </c>
      <c r="AI20" s="84">
        <f>IF(AJ19="","",IF(AJ19&gt;AL19,1,0)+IF(AJ20&gt;AL20,1,0)+IF(AJ21&gt;AL21,1,0)+IF(AJ22&gt;AL22,1,0)+IF(AJ23&gt;AL23,1,0))</f>
        <v>3</v>
      </c>
      <c r="AJ20" s="11">
        <v>11</v>
      </c>
      <c r="AK20" s="12" t="s">
        <v>3</v>
      </c>
      <c r="AL20" s="11">
        <v>6</v>
      </c>
      <c r="AM20" s="82">
        <f>IF(OR(AI20="L",AI20="W"),"",IF(AJ19="","",IF(AJ19&lt;AL19,1,0)+IF(AJ20&lt;AL20,1,0)+IF(AJ21&lt;AL21,1,0)+IF(AJ22&lt;AL22,1,0)+IF(AJ23&lt;AL23,1,0)))</f>
        <v>0</v>
      </c>
      <c r="AN20" s="84">
        <f>IF(AO19="","",IF(AO19&gt;AQ19,1,0)+IF(AO20&gt;AQ20,1,0)+IF(AO21&gt;AQ21,1,0)+IF(AO22&gt;AQ22,1,0)+IF(AO23&gt;AQ23,1,0))</f>
        <v>3</v>
      </c>
      <c r="AO20" s="11">
        <v>11</v>
      </c>
      <c r="AP20" s="12" t="s">
        <v>3</v>
      </c>
      <c r="AQ20" s="11">
        <v>5</v>
      </c>
      <c r="AR20" s="87">
        <f>IF(OR(AN20="L",AN20="W"),"",IF(AO19="","",IF(AO19&lt;AQ19,1,0)+IF(AO20&lt;AQ20,1,0)+IF(AO21&lt;AQ21,1,0)+IF(AO22&lt;AQ22,1,0)+IF(AO23&lt;AQ23,1,0)))</f>
        <v>1</v>
      </c>
      <c r="AS20" s="80"/>
      <c r="AT20" s="65"/>
      <c r="AU20" s="77"/>
      <c r="AV20" s="67"/>
      <c r="AW20" s="133"/>
    </row>
    <row r="21" spans="1:49" ht="12" customHeight="1" x14ac:dyDescent="0.2">
      <c r="A21" s="1">
        <f t="shared" si="2"/>
        <v>3</v>
      </c>
      <c r="B21" s="1">
        <f t="shared" si="3"/>
        <v>3</v>
      </c>
      <c r="C21" s="93"/>
      <c r="D21" s="96"/>
      <c r="E21" s="106"/>
      <c r="F21" s="19">
        <f t="shared" si="4"/>
        <v>4</v>
      </c>
      <c r="G21" s="12" t="s">
        <v>3</v>
      </c>
      <c r="H21" s="20">
        <f t="shared" si="5"/>
        <v>11</v>
      </c>
      <c r="I21" s="82"/>
      <c r="J21" s="84"/>
      <c r="K21" s="19">
        <f t="shared" si="6"/>
        <v>8</v>
      </c>
      <c r="L21" s="12" t="s">
        <v>3</v>
      </c>
      <c r="M21" s="20">
        <f t="shared" si="7"/>
        <v>11</v>
      </c>
      <c r="N21" s="82"/>
      <c r="O21" s="100"/>
      <c r="P21" s="101"/>
      <c r="Q21" s="101"/>
      <c r="R21" s="101"/>
      <c r="S21" s="114"/>
      <c r="T21" s="84"/>
      <c r="U21" s="11">
        <v>11</v>
      </c>
      <c r="V21" s="12" t="s">
        <v>3</v>
      </c>
      <c r="W21" s="11">
        <v>13</v>
      </c>
      <c r="X21" s="82"/>
      <c r="Y21" s="118"/>
      <c r="Z21" s="33">
        <v>11</v>
      </c>
      <c r="AA21" s="34" t="s">
        <v>3</v>
      </c>
      <c r="AB21" s="33">
        <v>5</v>
      </c>
      <c r="AC21" s="120"/>
      <c r="AD21" s="84"/>
      <c r="AE21" s="11">
        <v>11</v>
      </c>
      <c r="AF21" s="12" t="s">
        <v>3</v>
      </c>
      <c r="AG21" s="11">
        <v>9</v>
      </c>
      <c r="AH21" s="82"/>
      <c r="AI21" s="84"/>
      <c r="AJ21" s="11">
        <v>11</v>
      </c>
      <c r="AK21" s="12" t="s">
        <v>3</v>
      </c>
      <c r="AL21" s="11">
        <v>6</v>
      </c>
      <c r="AM21" s="82"/>
      <c r="AN21" s="84"/>
      <c r="AO21" s="11">
        <v>11</v>
      </c>
      <c r="AP21" s="12" t="s">
        <v>3</v>
      </c>
      <c r="AQ21" s="11">
        <v>7</v>
      </c>
      <c r="AR21" s="87"/>
      <c r="AS21" s="80"/>
      <c r="AT21" s="65"/>
      <c r="AU21" s="77"/>
      <c r="AV21" s="67"/>
      <c r="AW21" s="133"/>
    </row>
    <row r="22" spans="1:49" ht="12" customHeight="1" x14ac:dyDescent="0.2">
      <c r="A22" s="1">
        <f t="shared" si="2"/>
        <v>3</v>
      </c>
      <c r="B22" s="1">
        <f t="shared" si="3"/>
        <v>4</v>
      </c>
      <c r="C22" s="93"/>
      <c r="D22" s="90" t="s">
        <v>12</v>
      </c>
      <c r="E22" s="106"/>
      <c r="F22" s="19" t="str">
        <f t="shared" si="4"/>
        <v/>
      </c>
      <c r="G22" s="12" t="s">
        <v>3</v>
      </c>
      <c r="H22" s="20" t="str">
        <f t="shared" si="5"/>
        <v/>
      </c>
      <c r="I22" s="82"/>
      <c r="J22" s="84"/>
      <c r="K22" s="19">
        <f t="shared" si="6"/>
        <v>11</v>
      </c>
      <c r="L22" s="12" t="s">
        <v>3</v>
      </c>
      <c r="M22" s="20">
        <f t="shared" si="7"/>
        <v>13</v>
      </c>
      <c r="N22" s="82"/>
      <c r="O22" s="100"/>
      <c r="P22" s="101"/>
      <c r="Q22" s="101"/>
      <c r="R22" s="101"/>
      <c r="S22" s="114"/>
      <c r="T22" s="84"/>
      <c r="U22" s="11">
        <v>11</v>
      </c>
      <c r="V22" s="12" t="s">
        <v>3</v>
      </c>
      <c r="W22" s="11">
        <v>8</v>
      </c>
      <c r="X22" s="82"/>
      <c r="Y22" s="118"/>
      <c r="Z22" s="33">
        <v>11</v>
      </c>
      <c r="AA22" s="34" t="s">
        <v>3</v>
      </c>
      <c r="AB22" s="33">
        <v>5</v>
      </c>
      <c r="AC22" s="120"/>
      <c r="AD22" s="84"/>
      <c r="AE22" s="11"/>
      <c r="AF22" s="12" t="s">
        <v>3</v>
      </c>
      <c r="AG22" s="11"/>
      <c r="AH22" s="82"/>
      <c r="AI22" s="84"/>
      <c r="AJ22" s="11"/>
      <c r="AK22" s="12" t="s">
        <v>3</v>
      </c>
      <c r="AL22" s="11"/>
      <c r="AM22" s="82"/>
      <c r="AN22" s="84"/>
      <c r="AO22" s="11">
        <v>11</v>
      </c>
      <c r="AP22" s="12" t="s">
        <v>3</v>
      </c>
      <c r="AQ22" s="11">
        <v>7</v>
      </c>
      <c r="AR22" s="87"/>
      <c r="AS22" s="80"/>
      <c r="AT22" s="65"/>
      <c r="AU22" s="77"/>
      <c r="AV22" s="67"/>
      <c r="AW22" s="133"/>
    </row>
    <row r="23" spans="1:49" ht="12" customHeight="1" x14ac:dyDescent="0.2">
      <c r="A23" s="1">
        <f t="shared" si="2"/>
        <v>3</v>
      </c>
      <c r="B23" s="1">
        <f t="shared" si="3"/>
        <v>5</v>
      </c>
      <c r="C23" s="112"/>
      <c r="D23" s="91"/>
      <c r="E23" s="107"/>
      <c r="F23" s="21" t="str">
        <f t="shared" si="4"/>
        <v/>
      </c>
      <c r="G23" s="14" t="s">
        <v>3</v>
      </c>
      <c r="H23" s="22" t="str">
        <f t="shared" si="5"/>
        <v/>
      </c>
      <c r="I23" s="86"/>
      <c r="J23" s="85"/>
      <c r="K23" s="21" t="str">
        <f t="shared" si="6"/>
        <v/>
      </c>
      <c r="L23" s="14" t="s">
        <v>3</v>
      </c>
      <c r="M23" s="22" t="str">
        <f t="shared" si="7"/>
        <v/>
      </c>
      <c r="N23" s="86"/>
      <c r="O23" s="115"/>
      <c r="P23" s="116"/>
      <c r="Q23" s="116"/>
      <c r="R23" s="116"/>
      <c r="S23" s="117"/>
      <c r="T23" s="85"/>
      <c r="U23" s="13"/>
      <c r="V23" s="14" t="s">
        <v>3</v>
      </c>
      <c r="W23" s="13"/>
      <c r="X23" s="86"/>
      <c r="Y23" s="119"/>
      <c r="Z23" s="35"/>
      <c r="AA23" s="36" t="s">
        <v>3</v>
      </c>
      <c r="AB23" s="35"/>
      <c r="AC23" s="121"/>
      <c r="AD23" s="85"/>
      <c r="AE23" s="13"/>
      <c r="AF23" s="14" t="s">
        <v>3</v>
      </c>
      <c r="AG23" s="13"/>
      <c r="AH23" s="86"/>
      <c r="AI23" s="85"/>
      <c r="AJ23" s="13"/>
      <c r="AK23" s="14" t="s">
        <v>3</v>
      </c>
      <c r="AL23" s="13"/>
      <c r="AM23" s="86"/>
      <c r="AN23" s="85"/>
      <c r="AO23" s="13"/>
      <c r="AP23" s="14" t="s">
        <v>3</v>
      </c>
      <c r="AQ23" s="13"/>
      <c r="AR23" s="88"/>
      <c r="AS23" s="80"/>
      <c r="AT23" s="65"/>
      <c r="AU23" s="77"/>
      <c r="AV23" s="67"/>
      <c r="AW23" s="133"/>
    </row>
    <row r="24" spans="1:49" ht="12" customHeight="1" x14ac:dyDescent="0.2">
      <c r="A24" s="1">
        <f t="shared" si="2"/>
        <v>4</v>
      </c>
      <c r="B24" s="1">
        <f t="shared" si="3"/>
        <v>1</v>
      </c>
      <c r="C24" s="92">
        <v>4</v>
      </c>
      <c r="D24" s="95" t="s">
        <v>15</v>
      </c>
      <c r="E24" s="7" t="str">
        <f>IF(T9="","",IF(T9="○","×","○"))</f>
        <v>×</v>
      </c>
      <c r="F24" s="15">
        <f t="shared" si="4"/>
        <v>14</v>
      </c>
      <c r="G24" s="16" t="s">
        <v>3</v>
      </c>
      <c r="H24" s="17">
        <f t="shared" si="5"/>
        <v>12</v>
      </c>
      <c r="I24" s="23"/>
      <c r="J24" s="48" t="str">
        <f>IF(T14="","",IF(T14="○","×","○"))</f>
        <v>○</v>
      </c>
      <c r="K24" s="56">
        <f t="shared" si="6"/>
        <v>11</v>
      </c>
      <c r="L24" s="57" t="s">
        <v>3</v>
      </c>
      <c r="M24" s="58">
        <f t="shared" si="7"/>
        <v>9</v>
      </c>
      <c r="N24" s="59"/>
      <c r="O24" s="7" t="str">
        <f>IF(T19="","",IF(T19="○","×","○"))</f>
        <v>×</v>
      </c>
      <c r="P24" s="15">
        <f t="shared" ref="P24:P43" si="8">IF(INDEX($E$9:$AR$48,(P$5-1)*5+$B24,($A24-1)*5+4)="","",INDEX($E$9:$AR$48,(P$5-1)*5+$B24,($A24-1)*5+4))</f>
        <v>9</v>
      </c>
      <c r="Q24" s="16" t="s">
        <v>3</v>
      </c>
      <c r="R24" s="17">
        <f t="shared" ref="R24:R43" si="9">IF(INDEX($E$9:$AR$48,(R$5-1)*5+$B24,($A24-1)*5+2)="","",INDEX($E$9:$AR$48,(R$5-1)*5+$B24,($A24-1)*5+2))</f>
        <v>11</v>
      </c>
      <c r="S24" s="23"/>
      <c r="T24" s="97" t="str">
        <f>IF(T25="","",IF(T25&gt;X25,"○","×"))</f>
        <v/>
      </c>
      <c r="U24" s="98"/>
      <c r="V24" s="98"/>
      <c r="W24" s="98"/>
      <c r="X24" s="113"/>
      <c r="Y24" s="7" t="str">
        <f>IF(Y25="","",IF(Y25="W","○",IF(Y25="L","×",IF(Y25&gt;AC25,"○","×"))))</f>
        <v>×</v>
      </c>
      <c r="Z24" s="8">
        <v>6</v>
      </c>
      <c r="AA24" s="9" t="s">
        <v>3</v>
      </c>
      <c r="AB24" s="8">
        <v>11</v>
      </c>
      <c r="AC24" s="10"/>
      <c r="AD24" s="7" t="str">
        <f>IF(AD25="","",IF(AD25="W","○",IF(AD25="L","×",IF(AD25&gt;AH25,"○","×"))))</f>
        <v>○</v>
      </c>
      <c r="AE24" s="8">
        <v>10</v>
      </c>
      <c r="AF24" s="9" t="s">
        <v>3</v>
      </c>
      <c r="AG24" s="8">
        <v>12</v>
      </c>
      <c r="AH24" s="10"/>
      <c r="AI24" s="7" t="str">
        <f>IF(AI25="","",IF(AI25="W","○",IF(AI25="L","×",IF(AI25&gt;AM25,"○","×"))))</f>
        <v>○</v>
      </c>
      <c r="AJ24" s="8">
        <v>11</v>
      </c>
      <c r="AK24" s="9" t="s">
        <v>3</v>
      </c>
      <c r="AL24" s="8">
        <v>6</v>
      </c>
      <c r="AM24" s="10"/>
      <c r="AN24" s="7" t="str">
        <f>IF(AN25="","",IF(AN25="W","○",IF(AN25="L","×",IF(AN25&gt;AR25,"○","×"))))</f>
        <v>○</v>
      </c>
      <c r="AO24" s="8">
        <v>11</v>
      </c>
      <c r="AP24" s="9" t="s">
        <v>3</v>
      </c>
      <c r="AQ24" s="8">
        <v>4</v>
      </c>
      <c r="AR24" s="24"/>
      <c r="AS24" s="79">
        <f>IF($D24="","",COUNTIF($E24:$AR28,"○"))</f>
        <v>4</v>
      </c>
      <c r="AT24" s="64">
        <f>IF($D24="","",COUNTIF($E24:$AR28,"×"))</f>
        <v>3</v>
      </c>
      <c r="AU24" s="76">
        <f>IF($D24="","",AS24*2+AT24)</f>
        <v>11</v>
      </c>
      <c r="AV24" s="66">
        <f t="shared" ref="AV24" si="10">IF($D24="","",RANK(AU24,$AU$9:$AU$48))</f>
        <v>4</v>
      </c>
      <c r="AW24" s="133"/>
    </row>
    <row r="25" spans="1:49" ht="12" customHeight="1" x14ac:dyDescent="0.2">
      <c r="A25" s="1">
        <f t="shared" si="2"/>
        <v>4</v>
      </c>
      <c r="B25" s="1">
        <f t="shared" si="3"/>
        <v>2</v>
      </c>
      <c r="C25" s="93"/>
      <c r="D25" s="96"/>
      <c r="E25" s="106">
        <f>IF(T10="W","L",IF(T10="L","W",IF(T10="","",X10)))</f>
        <v>2</v>
      </c>
      <c r="F25" s="19">
        <f t="shared" si="4"/>
        <v>11</v>
      </c>
      <c r="G25" s="12" t="s">
        <v>3</v>
      </c>
      <c r="H25" s="20">
        <f t="shared" si="5"/>
        <v>4</v>
      </c>
      <c r="I25" s="82">
        <f>IF(OR(E25="L",E25="W"),"",T10)</f>
        <v>3</v>
      </c>
      <c r="J25" s="122">
        <f>IF(T15="W","L",IF(T15="L","W",IF(T15="","",X15)))</f>
        <v>3</v>
      </c>
      <c r="K25" s="60">
        <f t="shared" si="6"/>
        <v>8</v>
      </c>
      <c r="L25" s="53" t="s">
        <v>3</v>
      </c>
      <c r="M25" s="61">
        <f t="shared" si="7"/>
        <v>11</v>
      </c>
      <c r="N25" s="124">
        <f>IF(OR(J25="L",J25="W"),"",T15)</f>
        <v>1</v>
      </c>
      <c r="O25" s="84">
        <f>IF(T20="W","L",IF(T20="L","W",IF(T20="","",X20)))</f>
        <v>1</v>
      </c>
      <c r="P25" s="19">
        <f t="shared" si="8"/>
        <v>9</v>
      </c>
      <c r="Q25" s="12" t="s">
        <v>3</v>
      </c>
      <c r="R25" s="20">
        <f t="shared" si="9"/>
        <v>11</v>
      </c>
      <c r="S25" s="82">
        <f>IF(OR(O25="L",O25="W"),"",T20)</f>
        <v>3</v>
      </c>
      <c r="T25" s="100"/>
      <c r="U25" s="101"/>
      <c r="V25" s="101"/>
      <c r="W25" s="101"/>
      <c r="X25" s="114"/>
      <c r="Y25" s="84">
        <f>IF(Z24="","",IF(Z24&gt;AB24,1,0)+IF(Z25&gt;AB25,1,0)+IF(Z26&gt;AB26,1,0)+IF(Z27&gt;AB27,1,0)+IF(Z28&gt;AB28,1,0))</f>
        <v>0</v>
      </c>
      <c r="Z25" s="11">
        <v>6</v>
      </c>
      <c r="AA25" s="12" t="s">
        <v>3</v>
      </c>
      <c r="AB25" s="11">
        <v>11</v>
      </c>
      <c r="AC25" s="82">
        <f>IF(OR(Y25="L",Y25="W"),"",IF(Z24="","",IF(Z24&lt;AB24,1,0)+IF(Z25&lt;AB25,1,0)+IF(Z26&lt;AB26,1,0)+IF(Z27&lt;AB27,1,0)+IF(Z28&lt;AB28,1,0)))</f>
        <v>3</v>
      </c>
      <c r="AD25" s="84">
        <f>IF(AE24="","",IF(AE24&gt;AG24,1,0)+IF(AE25&gt;AG25,1,0)+IF(AE26&gt;AG26,1,0)+IF(AE27&gt;AG27,1,0)+IF(AE28&gt;AG28,1,0))</f>
        <v>3</v>
      </c>
      <c r="AE25" s="11">
        <v>11</v>
      </c>
      <c r="AF25" s="12" t="s">
        <v>3</v>
      </c>
      <c r="AG25" s="11">
        <v>5</v>
      </c>
      <c r="AH25" s="82">
        <f>IF(OR(AD25="L",AD25="W"),"",IF(AE24="","",IF(AE24&lt;AG24,1,0)+IF(AE25&lt;AG25,1,0)+IF(AE26&lt;AG26,1,0)+IF(AE27&lt;AG27,1,0)+IF(AE28&lt;AG28,1,0)))</f>
        <v>1</v>
      </c>
      <c r="AI25" s="84">
        <f>IF(AJ24="","",IF(AJ24&gt;AL24,1,0)+IF(AJ25&gt;AL25,1,0)+IF(AJ26&gt;AL26,1,0)+IF(AJ27&gt;AL27,1,0)+IF(AJ28&gt;AL28,1,0))</f>
        <v>3</v>
      </c>
      <c r="AJ25" s="11">
        <v>11</v>
      </c>
      <c r="AK25" s="12" t="s">
        <v>3</v>
      </c>
      <c r="AL25" s="11">
        <v>3</v>
      </c>
      <c r="AM25" s="82">
        <f>IF(OR(AI25="L",AI25="W"),"",IF(AJ24="","",IF(AJ24&lt;AL24,1,0)+IF(AJ25&lt;AL25,1,0)+IF(AJ26&lt;AL26,1,0)+IF(AJ27&lt;AL27,1,0)+IF(AJ28&lt;AL28,1,0)))</f>
        <v>0</v>
      </c>
      <c r="AN25" s="84">
        <f>IF(AO24="","",IF(AO24&gt;AQ24,1,0)+IF(AO25&gt;AQ25,1,0)+IF(AO26&gt;AQ26,1,0)+IF(AO27&gt;AQ27,1,0)+IF(AO28&gt;AQ28,1,0))</f>
        <v>3</v>
      </c>
      <c r="AO25" s="11">
        <v>8</v>
      </c>
      <c r="AP25" s="12" t="s">
        <v>3</v>
      </c>
      <c r="AQ25" s="11">
        <v>11</v>
      </c>
      <c r="AR25" s="87">
        <f>IF(OR(AN25="L",AN25="W"),"",IF(AO24="","",IF(AO24&lt;AQ24,1,0)+IF(AO25&lt;AQ25,1,0)+IF(AO26&lt;AQ26,1,0)+IF(AO27&lt;AQ27,1,0)+IF(AO28&lt;AQ28,1,0)))</f>
        <v>1</v>
      </c>
      <c r="AS25" s="80"/>
      <c r="AT25" s="65"/>
      <c r="AU25" s="77"/>
      <c r="AV25" s="67"/>
      <c r="AW25" s="133"/>
    </row>
    <row r="26" spans="1:49" ht="12" customHeight="1" x14ac:dyDescent="0.2">
      <c r="A26" s="1">
        <f t="shared" si="2"/>
        <v>4</v>
      </c>
      <c r="B26" s="1">
        <f t="shared" si="3"/>
        <v>3</v>
      </c>
      <c r="C26" s="93"/>
      <c r="D26" s="96"/>
      <c r="E26" s="106"/>
      <c r="F26" s="19">
        <f t="shared" si="4"/>
        <v>1</v>
      </c>
      <c r="G26" s="12" t="s">
        <v>3</v>
      </c>
      <c r="H26" s="20">
        <f t="shared" si="5"/>
        <v>11</v>
      </c>
      <c r="I26" s="82"/>
      <c r="J26" s="122"/>
      <c r="K26" s="60">
        <f t="shared" si="6"/>
        <v>13</v>
      </c>
      <c r="L26" s="53" t="s">
        <v>3</v>
      </c>
      <c r="M26" s="61">
        <f t="shared" si="7"/>
        <v>11</v>
      </c>
      <c r="N26" s="124"/>
      <c r="O26" s="84"/>
      <c r="P26" s="19">
        <f t="shared" si="8"/>
        <v>13</v>
      </c>
      <c r="Q26" s="12" t="s">
        <v>3</v>
      </c>
      <c r="R26" s="20">
        <f t="shared" si="9"/>
        <v>11</v>
      </c>
      <c r="S26" s="82"/>
      <c r="T26" s="100"/>
      <c r="U26" s="101"/>
      <c r="V26" s="101"/>
      <c r="W26" s="101"/>
      <c r="X26" s="114"/>
      <c r="Y26" s="84"/>
      <c r="Z26" s="11">
        <v>6</v>
      </c>
      <c r="AA26" s="12" t="s">
        <v>3</v>
      </c>
      <c r="AB26" s="11">
        <v>11</v>
      </c>
      <c r="AC26" s="82"/>
      <c r="AD26" s="84"/>
      <c r="AE26" s="11">
        <v>11</v>
      </c>
      <c r="AF26" s="12" t="s">
        <v>3</v>
      </c>
      <c r="AG26" s="11">
        <v>9</v>
      </c>
      <c r="AH26" s="82"/>
      <c r="AI26" s="84"/>
      <c r="AJ26" s="11">
        <v>11</v>
      </c>
      <c r="AK26" s="12" t="s">
        <v>3</v>
      </c>
      <c r="AL26" s="11">
        <v>1</v>
      </c>
      <c r="AM26" s="82"/>
      <c r="AN26" s="84"/>
      <c r="AO26" s="11">
        <v>11</v>
      </c>
      <c r="AP26" s="12" t="s">
        <v>3</v>
      </c>
      <c r="AQ26" s="11">
        <v>9</v>
      </c>
      <c r="AR26" s="87"/>
      <c r="AS26" s="80"/>
      <c r="AT26" s="65"/>
      <c r="AU26" s="77"/>
      <c r="AV26" s="67"/>
      <c r="AW26" s="133"/>
    </row>
    <row r="27" spans="1:49" ht="12" customHeight="1" x14ac:dyDescent="0.2">
      <c r="A27" s="1">
        <f t="shared" si="2"/>
        <v>4</v>
      </c>
      <c r="B27" s="1">
        <f t="shared" si="3"/>
        <v>4</v>
      </c>
      <c r="C27" s="93"/>
      <c r="D27" s="90" t="s">
        <v>12</v>
      </c>
      <c r="E27" s="106"/>
      <c r="F27" s="19">
        <f t="shared" si="4"/>
        <v>10</v>
      </c>
      <c r="G27" s="12" t="s">
        <v>3</v>
      </c>
      <c r="H27" s="20">
        <f t="shared" si="5"/>
        <v>12</v>
      </c>
      <c r="I27" s="82"/>
      <c r="J27" s="122"/>
      <c r="K27" s="60">
        <f>IF(INDEX($E$9:$AR$48,(K$5-1)*5+$B27,($A27-1)*5+4)="","",INDEX($E$9:$AR$48,(K$5-1)*5+$B27,($A27-1)*5+4))</f>
        <v>11</v>
      </c>
      <c r="L27" s="53" t="s">
        <v>3</v>
      </c>
      <c r="M27" s="61">
        <f t="shared" si="7"/>
        <v>8</v>
      </c>
      <c r="N27" s="124"/>
      <c r="O27" s="84"/>
      <c r="P27" s="19">
        <f t="shared" si="8"/>
        <v>8</v>
      </c>
      <c r="Q27" s="12" t="s">
        <v>3</v>
      </c>
      <c r="R27" s="20">
        <f t="shared" si="9"/>
        <v>11</v>
      </c>
      <c r="S27" s="82"/>
      <c r="T27" s="100"/>
      <c r="U27" s="101"/>
      <c r="V27" s="101"/>
      <c r="W27" s="101"/>
      <c r="X27" s="114"/>
      <c r="Y27" s="84"/>
      <c r="Z27" s="11"/>
      <c r="AA27" s="12" t="s">
        <v>3</v>
      </c>
      <c r="AB27" s="11"/>
      <c r="AC27" s="82"/>
      <c r="AD27" s="84"/>
      <c r="AE27" s="11">
        <v>12</v>
      </c>
      <c r="AF27" s="12" t="s">
        <v>3</v>
      </c>
      <c r="AG27" s="11">
        <v>10</v>
      </c>
      <c r="AH27" s="82"/>
      <c r="AI27" s="84"/>
      <c r="AJ27" s="11"/>
      <c r="AK27" s="12" t="s">
        <v>3</v>
      </c>
      <c r="AL27" s="11"/>
      <c r="AM27" s="82"/>
      <c r="AN27" s="84"/>
      <c r="AO27" s="11">
        <v>11</v>
      </c>
      <c r="AP27" s="12" t="s">
        <v>3</v>
      </c>
      <c r="AQ27" s="11">
        <v>7</v>
      </c>
      <c r="AR27" s="87"/>
      <c r="AS27" s="80"/>
      <c r="AT27" s="65"/>
      <c r="AU27" s="77"/>
      <c r="AV27" s="67"/>
      <c r="AW27" s="133"/>
    </row>
    <row r="28" spans="1:49" ht="12" customHeight="1" x14ac:dyDescent="0.2">
      <c r="A28" s="1">
        <f t="shared" si="2"/>
        <v>4</v>
      </c>
      <c r="B28" s="1">
        <f t="shared" si="3"/>
        <v>5</v>
      </c>
      <c r="C28" s="112"/>
      <c r="D28" s="91"/>
      <c r="E28" s="107"/>
      <c r="F28" s="21">
        <f t="shared" si="4"/>
        <v>6</v>
      </c>
      <c r="G28" s="14" t="s">
        <v>3</v>
      </c>
      <c r="H28" s="22">
        <f t="shared" si="5"/>
        <v>11</v>
      </c>
      <c r="I28" s="86"/>
      <c r="J28" s="123"/>
      <c r="K28" s="62" t="str">
        <f t="shared" si="6"/>
        <v/>
      </c>
      <c r="L28" s="55" t="s">
        <v>3</v>
      </c>
      <c r="M28" s="63" t="str">
        <f t="shared" si="7"/>
        <v/>
      </c>
      <c r="N28" s="125"/>
      <c r="O28" s="85"/>
      <c r="P28" s="21" t="str">
        <f t="shared" si="8"/>
        <v/>
      </c>
      <c r="Q28" s="14" t="s">
        <v>3</v>
      </c>
      <c r="R28" s="22" t="str">
        <f t="shared" si="9"/>
        <v/>
      </c>
      <c r="S28" s="86"/>
      <c r="T28" s="115"/>
      <c r="U28" s="116"/>
      <c r="V28" s="116"/>
      <c r="W28" s="116"/>
      <c r="X28" s="117"/>
      <c r="Y28" s="85"/>
      <c r="Z28" s="13"/>
      <c r="AA28" s="14" t="s">
        <v>3</v>
      </c>
      <c r="AB28" s="13"/>
      <c r="AC28" s="86"/>
      <c r="AD28" s="85"/>
      <c r="AE28" s="13"/>
      <c r="AF28" s="14" t="s">
        <v>3</v>
      </c>
      <c r="AG28" s="13"/>
      <c r="AH28" s="86"/>
      <c r="AI28" s="85"/>
      <c r="AJ28" s="13"/>
      <c r="AK28" s="14" t="s">
        <v>3</v>
      </c>
      <c r="AL28" s="13"/>
      <c r="AM28" s="86"/>
      <c r="AN28" s="85"/>
      <c r="AO28" s="13"/>
      <c r="AP28" s="14" t="s">
        <v>3</v>
      </c>
      <c r="AQ28" s="13"/>
      <c r="AR28" s="88"/>
      <c r="AS28" s="80"/>
      <c r="AT28" s="65"/>
      <c r="AU28" s="77"/>
      <c r="AV28" s="67"/>
      <c r="AW28" s="133"/>
    </row>
    <row r="29" spans="1:49" ht="12" customHeight="1" x14ac:dyDescent="0.2">
      <c r="A29" s="1">
        <f t="shared" si="2"/>
        <v>5</v>
      </c>
      <c r="B29" s="1">
        <f t="shared" si="3"/>
        <v>1</v>
      </c>
      <c r="C29" s="92">
        <v>5</v>
      </c>
      <c r="D29" s="95" t="s">
        <v>27</v>
      </c>
      <c r="E29" s="7" t="str">
        <f>IF(Y9="","",IF(Y9="○","×","○"))</f>
        <v>○</v>
      </c>
      <c r="F29" s="15">
        <f t="shared" si="4"/>
        <v>7</v>
      </c>
      <c r="G29" s="16" t="s">
        <v>3</v>
      </c>
      <c r="H29" s="17">
        <f t="shared" si="5"/>
        <v>11</v>
      </c>
      <c r="I29" s="23"/>
      <c r="J29" s="7" t="str">
        <f>IF(Y14="","",IF(Y14="○","×","○"))</f>
        <v>×</v>
      </c>
      <c r="K29" s="15">
        <f t="shared" si="6"/>
        <v>11</v>
      </c>
      <c r="L29" s="16" t="s">
        <v>3</v>
      </c>
      <c r="M29" s="17">
        <f t="shared" si="7"/>
        <v>8</v>
      </c>
      <c r="N29" s="23"/>
      <c r="O29" s="28" t="str">
        <f>IF(Y19="","",IF(Y19="○","×","○"))</f>
        <v>×</v>
      </c>
      <c r="P29" s="37">
        <f t="shared" si="8"/>
        <v>9</v>
      </c>
      <c r="Q29" s="38" t="s">
        <v>3</v>
      </c>
      <c r="R29" s="39">
        <f t="shared" si="9"/>
        <v>11</v>
      </c>
      <c r="S29" s="40"/>
      <c r="T29" s="7" t="str">
        <f>IF(Y24="","",IF(Y24="○","×","○"))</f>
        <v>○</v>
      </c>
      <c r="U29" s="15">
        <f t="shared" ref="U29:U48" si="11">IF(INDEX($E$9:$AR$48,(U$5-1)*5+$B29,($A29-1)*5+4)="","",INDEX($E$9:$AR$48,(U$5-1)*5+$B29,($A29-1)*5+4))</f>
        <v>11</v>
      </c>
      <c r="V29" s="16" t="s">
        <v>3</v>
      </c>
      <c r="W29" s="17">
        <f t="shared" ref="W29:W48" si="12">IF(INDEX($E$9:$AR$48,(W$5-1)*5+$B29,($A29-1)*5+2)="","",INDEX($E$9:$AR$48,(W$5-1)*5+$B29,($A29-1)*5+2))</f>
        <v>6</v>
      </c>
      <c r="X29" s="23"/>
      <c r="Y29" s="97" t="str">
        <f>IF(Y30="","",IF(Y30&gt;AC30,"○","×"))</f>
        <v/>
      </c>
      <c r="Z29" s="98"/>
      <c r="AA29" s="98"/>
      <c r="AB29" s="98"/>
      <c r="AC29" s="113"/>
      <c r="AD29" s="7" t="str">
        <f>IF(AD30="","",IF(AD30="W","○",IF(AD30="L","×",IF(AD30&gt;AH30,"○","×"))))</f>
        <v>○</v>
      </c>
      <c r="AE29" s="8">
        <v>11</v>
      </c>
      <c r="AF29" s="9" t="s">
        <v>3</v>
      </c>
      <c r="AG29" s="8">
        <v>6</v>
      </c>
      <c r="AH29" s="10"/>
      <c r="AI29" s="7" t="str">
        <f>IF(AI30="","",IF(AI30="W","○",IF(AI30="L","×",IF(AI30&gt;AM30,"○","×"))))</f>
        <v>○</v>
      </c>
      <c r="AJ29" s="8">
        <v>11</v>
      </c>
      <c r="AK29" s="9" t="s">
        <v>3</v>
      </c>
      <c r="AL29" s="8">
        <v>3</v>
      </c>
      <c r="AM29" s="10"/>
      <c r="AN29" s="7" t="str">
        <f>IF(AN30="","",IF(AN30="W","○",IF(AN30="L","×",IF(AN30&gt;AR30,"○","×"))))</f>
        <v>○</v>
      </c>
      <c r="AO29" s="8">
        <v>13</v>
      </c>
      <c r="AP29" s="9" t="s">
        <v>3</v>
      </c>
      <c r="AQ29" s="8">
        <v>11</v>
      </c>
      <c r="AR29" s="24"/>
      <c r="AS29" s="79">
        <f>IF($D29="","",COUNTIF($E29:$AR33,"○"))</f>
        <v>5</v>
      </c>
      <c r="AT29" s="64">
        <f>IF($D29="","",COUNTIF($E29:$AR33,"×"))</f>
        <v>2</v>
      </c>
      <c r="AU29" s="76">
        <f>IF($D29="","",AS29*2+AT29)</f>
        <v>12</v>
      </c>
      <c r="AV29" s="66">
        <v>3</v>
      </c>
      <c r="AW29" s="133"/>
    </row>
    <row r="30" spans="1:49" ht="12" customHeight="1" x14ac:dyDescent="0.2">
      <c r="A30" s="1">
        <f t="shared" si="2"/>
        <v>5</v>
      </c>
      <c r="B30" s="1">
        <f t="shared" si="3"/>
        <v>2</v>
      </c>
      <c r="C30" s="93"/>
      <c r="D30" s="96"/>
      <c r="E30" s="106">
        <f>IF(Y10="W","L",IF(Y10="L","W",IF(Y10="","",AC10)))</f>
        <v>3</v>
      </c>
      <c r="F30" s="19">
        <f t="shared" si="4"/>
        <v>11</v>
      </c>
      <c r="G30" s="12" t="s">
        <v>3</v>
      </c>
      <c r="H30" s="20">
        <f t="shared" si="5"/>
        <v>9</v>
      </c>
      <c r="I30" s="82">
        <f>IF(OR(E30="L",E30="W"),"",Y10)</f>
        <v>2</v>
      </c>
      <c r="J30" s="84">
        <f>IF(Y15="W","L",IF(Y15="L","W",IF(Y15="","",AC15)))</f>
        <v>2</v>
      </c>
      <c r="K30" s="19">
        <f t="shared" si="6"/>
        <v>11</v>
      </c>
      <c r="L30" s="12" t="s">
        <v>3</v>
      </c>
      <c r="M30" s="20">
        <f t="shared" si="7"/>
        <v>7</v>
      </c>
      <c r="N30" s="82">
        <f>IF(OR(J30="L",J30="W"),"",Y15)</f>
        <v>3</v>
      </c>
      <c r="O30" s="118">
        <f>IF(Y20="W","L",IF(Y20="L","W",IF(Y20="","",AC20)))</f>
        <v>1</v>
      </c>
      <c r="P30" s="41">
        <f t="shared" si="8"/>
        <v>11</v>
      </c>
      <c r="Q30" s="34" t="s">
        <v>3</v>
      </c>
      <c r="R30" s="42">
        <f t="shared" si="9"/>
        <v>6</v>
      </c>
      <c r="S30" s="120">
        <f>IF(OR(O30="L",O30="W"),"",Y20)</f>
        <v>3</v>
      </c>
      <c r="T30" s="84">
        <f>IF(Y25="W","L",IF(Y25="L","W",IF(Y25="","",AC25)))</f>
        <v>3</v>
      </c>
      <c r="U30" s="19">
        <f t="shared" si="11"/>
        <v>11</v>
      </c>
      <c r="V30" s="12" t="s">
        <v>3</v>
      </c>
      <c r="W30" s="20">
        <f t="shared" si="12"/>
        <v>6</v>
      </c>
      <c r="X30" s="82">
        <f>IF(OR(T30="L",T30="W"),"",Y25)</f>
        <v>0</v>
      </c>
      <c r="Y30" s="100"/>
      <c r="Z30" s="101"/>
      <c r="AA30" s="101"/>
      <c r="AB30" s="101"/>
      <c r="AC30" s="114"/>
      <c r="AD30" s="84">
        <f>IF(AE29="","",IF(AE29&gt;AG29,1,0)+IF(AE30&gt;AG30,1,0)+IF(AE31&gt;AG31,1,0)+IF(AE32&gt;AG32,1,0)+IF(AE33&gt;AG33,1,0))</f>
        <v>3</v>
      </c>
      <c r="AE30" s="11">
        <v>11</v>
      </c>
      <c r="AF30" s="12" t="s">
        <v>3</v>
      </c>
      <c r="AG30" s="11">
        <v>8</v>
      </c>
      <c r="AH30" s="82">
        <f>IF(OR(AD30="L",AD30="W"),"",IF(AE29="","",IF(AE29&lt;AG29,1,0)+IF(AE30&lt;AG30,1,0)+IF(AE31&lt;AG31,1,0)+IF(AE32&lt;AG32,1,0)+IF(AE33&lt;AG33,1,0)))</f>
        <v>0</v>
      </c>
      <c r="AI30" s="84">
        <f>IF(AJ29="","",IF(AJ29&gt;AL29,1,0)+IF(AJ30&gt;AL30,1,0)+IF(AJ31&gt;AL31,1,0)+IF(AJ32&gt;AL32,1,0)+IF(AJ33&gt;AL33,1,0))</f>
        <v>3</v>
      </c>
      <c r="AJ30" s="11">
        <v>9</v>
      </c>
      <c r="AK30" s="12" t="s">
        <v>3</v>
      </c>
      <c r="AL30" s="11">
        <v>11</v>
      </c>
      <c r="AM30" s="82">
        <f>IF(OR(AI30="L",AI30="W"),"",IF(AJ29="","",IF(AJ29&lt;AL29,1,0)+IF(AJ30&lt;AL30,1,0)+IF(AJ31&lt;AL31,1,0)+IF(AJ32&lt;AL32,1,0)+IF(AJ33&lt;AL33,1,0)))</f>
        <v>1</v>
      </c>
      <c r="AN30" s="84">
        <f>IF(AO29="","",IF(AO29&gt;AQ29,1,0)+IF(AO30&gt;AQ30,1,0)+IF(AO31&gt;AQ31,1,0)+IF(AO32&gt;AQ32,1,0)+IF(AO33&gt;AQ33,1,0))</f>
        <v>3</v>
      </c>
      <c r="AO30" s="11">
        <v>11</v>
      </c>
      <c r="AP30" s="12" t="s">
        <v>3</v>
      </c>
      <c r="AQ30" s="11">
        <v>5</v>
      </c>
      <c r="AR30" s="87">
        <f>IF(OR(AN30="L",AN30="W"),"",IF(AO29="","",IF(AO29&lt;AQ29,1,0)+IF(AO30&lt;AQ30,1,0)+IF(AO31&lt;AQ31,1,0)+IF(AO32&lt;AQ32,1,0)+IF(AO33&lt;AQ33,1,0)))</f>
        <v>2</v>
      </c>
      <c r="AS30" s="80"/>
      <c r="AT30" s="65"/>
      <c r="AU30" s="77"/>
      <c r="AV30" s="67"/>
      <c r="AW30" s="133"/>
    </row>
    <row r="31" spans="1:49" ht="12" customHeight="1" x14ac:dyDescent="0.2">
      <c r="A31" s="1">
        <f t="shared" si="2"/>
        <v>5</v>
      </c>
      <c r="B31" s="1">
        <f t="shared" si="3"/>
        <v>3</v>
      </c>
      <c r="C31" s="93"/>
      <c r="D31" s="96"/>
      <c r="E31" s="106"/>
      <c r="F31" s="19">
        <f t="shared" si="4"/>
        <v>9</v>
      </c>
      <c r="G31" s="12" t="s">
        <v>3</v>
      </c>
      <c r="H31" s="20">
        <f t="shared" si="5"/>
        <v>11</v>
      </c>
      <c r="I31" s="82"/>
      <c r="J31" s="84"/>
      <c r="K31" s="19">
        <f t="shared" si="6"/>
        <v>10</v>
      </c>
      <c r="L31" s="12" t="s">
        <v>3</v>
      </c>
      <c r="M31" s="20">
        <f t="shared" si="7"/>
        <v>12</v>
      </c>
      <c r="N31" s="82"/>
      <c r="O31" s="118"/>
      <c r="P31" s="41">
        <f t="shared" si="8"/>
        <v>5</v>
      </c>
      <c r="Q31" s="34" t="s">
        <v>3</v>
      </c>
      <c r="R31" s="42">
        <f t="shared" si="9"/>
        <v>11</v>
      </c>
      <c r="S31" s="120"/>
      <c r="T31" s="84"/>
      <c r="U31" s="19">
        <f t="shared" si="11"/>
        <v>11</v>
      </c>
      <c r="V31" s="12" t="s">
        <v>3</v>
      </c>
      <c r="W31" s="20">
        <f t="shared" si="12"/>
        <v>6</v>
      </c>
      <c r="X31" s="82"/>
      <c r="Y31" s="100"/>
      <c r="Z31" s="101"/>
      <c r="AA31" s="101"/>
      <c r="AB31" s="101"/>
      <c r="AC31" s="114"/>
      <c r="AD31" s="84"/>
      <c r="AE31" s="11">
        <v>11</v>
      </c>
      <c r="AF31" s="12" t="s">
        <v>3</v>
      </c>
      <c r="AG31" s="11">
        <v>9</v>
      </c>
      <c r="AH31" s="82"/>
      <c r="AI31" s="84"/>
      <c r="AJ31" s="11">
        <v>11</v>
      </c>
      <c r="AK31" s="12" t="s">
        <v>3</v>
      </c>
      <c r="AL31" s="11">
        <v>8</v>
      </c>
      <c r="AM31" s="82"/>
      <c r="AN31" s="84"/>
      <c r="AO31" s="11">
        <v>7</v>
      </c>
      <c r="AP31" s="12" t="s">
        <v>3</v>
      </c>
      <c r="AQ31" s="11">
        <v>11</v>
      </c>
      <c r="AR31" s="87"/>
      <c r="AS31" s="80"/>
      <c r="AT31" s="65"/>
      <c r="AU31" s="77"/>
      <c r="AV31" s="67"/>
      <c r="AW31" s="133"/>
    </row>
    <row r="32" spans="1:49" ht="12" customHeight="1" x14ac:dyDescent="0.2">
      <c r="A32" s="1">
        <f t="shared" si="2"/>
        <v>5</v>
      </c>
      <c r="B32" s="1">
        <f t="shared" si="3"/>
        <v>4</v>
      </c>
      <c r="C32" s="93"/>
      <c r="D32" s="90" t="s">
        <v>20</v>
      </c>
      <c r="E32" s="106"/>
      <c r="F32" s="19">
        <f t="shared" si="4"/>
        <v>11</v>
      </c>
      <c r="G32" s="12" t="s">
        <v>3</v>
      </c>
      <c r="H32" s="20">
        <f t="shared" si="5"/>
        <v>4</v>
      </c>
      <c r="I32" s="82"/>
      <c r="J32" s="84"/>
      <c r="K32" s="19">
        <f t="shared" si="6"/>
        <v>7</v>
      </c>
      <c r="L32" s="12" t="s">
        <v>3</v>
      </c>
      <c r="M32" s="20">
        <f t="shared" si="7"/>
        <v>11</v>
      </c>
      <c r="N32" s="82"/>
      <c r="O32" s="118"/>
      <c r="P32" s="41">
        <f t="shared" si="8"/>
        <v>5</v>
      </c>
      <c r="Q32" s="34" t="s">
        <v>3</v>
      </c>
      <c r="R32" s="42">
        <f t="shared" si="9"/>
        <v>11</v>
      </c>
      <c r="S32" s="120"/>
      <c r="T32" s="84"/>
      <c r="U32" s="19" t="str">
        <f t="shared" si="11"/>
        <v/>
      </c>
      <c r="V32" s="12" t="s">
        <v>3</v>
      </c>
      <c r="W32" s="20" t="str">
        <f t="shared" si="12"/>
        <v/>
      </c>
      <c r="X32" s="82"/>
      <c r="Y32" s="100"/>
      <c r="Z32" s="101"/>
      <c r="AA32" s="101"/>
      <c r="AB32" s="101"/>
      <c r="AC32" s="114"/>
      <c r="AD32" s="84"/>
      <c r="AE32" s="11"/>
      <c r="AF32" s="12" t="s">
        <v>3</v>
      </c>
      <c r="AG32" s="11"/>
      <c r="AH32" s="82"/>
      <c r="AI32" s="84"/>
      <c r="AJ32" s="11">
        <v>11</v>
      </c>
      <c r="AK32" s="12" t="s">
        <v>3</v>
      </c>
      <c r="AL32" s="11">
        <v>4</v>
      </c>
      <c r="AM32" s="82"/>
      <c r="AN32" s="84"/>
      <c r="AO32" s="11">
        <v>9</v>
      </c>
      <c r="AP32" s="12" t="s">
        <v>3</v>
      </c>
      <c r="AQ32" s="11">
        <v>11</v>
      </c>
      <c r="AR32" s="87"/>
      <c r="AS32" s="80"/>
      <c r="AT32" s="65"/>
      <c r="AU32" s="77"/>
      <c r="AV32" s="67"/>
      <c r="AW32" s="133"/>
    </row>
    <row r="33" spans="1:49" ht="12" customHeight="1" x14ac:dyDescent="0.2">
      <c r="A33" s="1">
        <f t="shared" si="2"/>
        <v>5</v>
      </c>
      <c r="B33" s="1">
        <f t="shared" si="3"/>
        <v>5</v>
      </c>
      <c r="C33" s="112"/>
      <c r="D33" s="91"/>
      <c r="E33" s="107"/>
      <c r="F33" s="21">
        <f t="shared" si="4"/>
        <v>11</v>
      </c>
      <c r="G33" s="14" t="s">
        <v>3</v>
      </c>
      <c r="H33" s="22">
        <f t="shared" si="5"/>
        <v>6</v>
      </c>
      <c r="I33" s="86"/>
      <c r="J33" s="85"/>
      <c r="K33" s="21">
        <f t="shared" si="6"/>
        <v>5</v>
      </c>
      <c r="L33" s="14" t="s">
        <v>3</v>
      </c>
      <c r="M33" s="22">
        <f t="shared" si="7"/>
        <v>11</v>
      </c>
      <c r="N33" s="86"/>
      <c r="O33" s="119"/>
      <c r="P33" s="43" t="str">
        <f t="shared" si="8"/>
        <v/>
      </c>
      <c r="Q33" s="36" t="s">
        <v>3</v>
      </c>
      <c r="R33" s="44" t="str">
        <f t="shared" si="9"/>
        <v/>
      </c>
      <c r="S33" s="121"/>
      <c r="T33" s="85"/>
      <c r="U33" s="21" t="str">
        <f t="shared" si="11"/>
        <v/>
      </c>
      <c r="V33" s="14" t="s">
        <v>3</v>
      </c>
      <c r="W33" s="22" t="str">
        <f t="shared" si="12"/>
        <v/>
      </c>
      <c r="X33" s="86"/>
      <c r="Y33" s="115"/>
      <c r="Z33" s="116"/>
      <c r="AA33" s="116"/>
      <c r="AB33" s="116"/>
      <c r="AC33" s="117"/>
      <c r="AD33" s="85"/>
      <c r="AE33" s="13"/>
      <c r="AF33" s="14" t="s">
        <v>3</v>
      </c>
      <c r="AG33" s="13"/>
      <c r="AH33" s="86"/>
      <c r="AI33" s="85"/>
      <c r="AJ33" s="13"/>
      <c r="AK33" s="14" t="s">
        <v>3</v>
      </c>
      <c r="AL33" s="13"/>
      <c r="AM33" s="86"/>
      <c r="AN33" s="85"/>
      <c r="AO33" s="13">
        <v>11</v>
      </c>
      <c r="AP33" s="14" t="s">
        <v>3</v>
      </c>
      <c r="AQ33" s="13">
        <v>8</v>
      </c>
      <c r="AR33" s="88"/>
      <c r="AS33" s="80"/>
      <c r="AT33" s="65"/>
      <c r="AU33" s="77"/>
      <c r="AV33" s="67"/>
      <c r="AW33" s="133"/>
    </row>
    <row r="34" spans="1:49" ht="12" customHeight="1" x14ac:dyDescent="0.2">
      <c r="A34" s="1">
        <f t="shared" si="2"/>
        <v>6</v>
      </c>
      <c r="B34" s="1">
        <f t="shared" si="3"/>
        <v>1</v>
      </c>
      <c r="C34" s="92">
        <v>6</v>
      </c>
      <c r="D34" s="95" t="s">
        <v>30</v>
      </c>
      <c r="E34" s="7" t="str">
        <f>IF(AD9="","",IF(AD9="○","×","○"))</f>
        <v>×</v>
      </c>
      <c r="F34" s="15">
        <f t="shared" si="4"/>
        <v>6</v>
      </c>
      <c r="G34" s="16" t="s">
        <v>3</v>
      </c>
      <c r="H34" s="17">
        <f t="shared" si="5"/>
        <v>11</v>
      </c>
      <c r="I34" s="23"/>
      <c r="J34" s="7" t="str">
        <f>IF(AD14="","",IF(AD14="○","×","○"))</f>
        <v>○</v>
      </c>
      <c r="K34" s="15">
        <f t="shared" si="6"/>
        <v>9</v>
      </c>
      <c r="L34" s="16" t="s">
        <v>3</v>
      </c>
      <c r="M34" s="17">
        <f t="shared" si="7"/>
        <v>11</v>
      </c>
      <c r="N34" s="23"/>
      <c r="O34" s="7" t="str">
        <f>IF(AD19="","",IF(AD19="○","×","○"))</f>
        <v>×</v>
      </c>
      <c r="P34" s="15">
        <f t="shared" si="8"/>
        <v>8</v>
      </c>
      <c r="Q34" s="16" t="s">
        <v>3</v>
      </c>
      <c r="R34" s="17">
        <f t="shared" si="9"/>
        <v>11</v>
      </c>
      <c r="S34" s="23"/>
      <c r="T34" s="7" t="str">
        <f>IF(AD24="","",IF(AD24="○","×","○"))</f>
        <v>×</v>
      </c>
      <c r="U34" s="15">
        <f t="shared" si="11"/>
        <v>12</v>
      </c>
      <c r="V34" s="16" t="s">
        <v>3</v>
      </c>
      <c r="W34" s="17">
        <f t="shared" si="12"/>
        <v>10</v>
      </c>
      <c r="X34" s="23"/>
      <c r="Y34" s="7" t="str">
        <f>IF(AD29="","",IF(AD29="○","×","○"))</f>
        <v>×</v>
      </c>
      <c r="Z34" s="15">
        <f t="shared" ref="Z34:Z48" si="13">IF(INDEX($E$9:$AR$48,(Z$5-1)*5+$B34,($A34-1)*5+4)="","",INDEX($E$9:$AR$48,(Z$5-1)*5+$B34,($A34-1)*5+4))</f>
        <v>6</v>
      </c>
      <c r="AA34" s="16" t="s">
        <v>3</v>
      </c>
      <c r="AB34" s="17">
        <f t="shared" ref="AB34:AB48" si="14">IF(INDEX($E$9:$AR$48,(AB$5-1)*5+$B34,($A34-1)*5+2)="","",INDEX($E$9:$AR$48,(AB$5-1)*5+$B34,($A34-1)*5+2))</f>
        <v>11</v>
      </c>
      <c r="AC34" s="23"/>
      <c r="AD34" s="97" t="str">
        <f>IF(AD35="","",IF(AD35&gt;AH35,"○","×"))</f>
        <v/>
      </c>
      <c r="AE34" s="98"/>
      <c r="AF34" s="98"/>
      <c r="AG34" s="98"/>
      <c r="AH34" s="113"/>
      <c r="AI34" s="7" t="str">
        <f>IF(AI35="","",IF(AI35="W","○",IF(AI35="L","×",IF(AI35&gt;AM35,"○","×"))))</f>
        <v>○</v>
      </c>
      <c r="AJ34" s="8">
        <v>11</v>
      </c>
      <c r="AK34" s="9" t="s">
        <v>3</v>
      </c>
      <c r="AL34" s="8">
        <v>5</v>
      </c>
      <c r="AM34" s="10"/>
      <c r="AN34" s="7" t="str">
        <f>IF(AN35="","",IF(AN35="W","○",IF(AN35="L","×",IF(AN35&gt;AR35,"○","×"))))</f>
        <v>○</v>
      </c>
      <c r="AO34" s="8">
        <v>9</v>
      </c>
      <c r="AP34" s="9" t="s">
        <v>3</v>
      </c>
      <c r="AQ34" s="8">
        <v>11</v>
      </c>
      <c r="AR34" s="24"/>
      <c r="AS34" s="79">
        <f>IF($D34="","",COUNTIF($E34:$AR38,"○"))</f>
        <v>3</v>
      </c>
      <c r="AT34" s="64">
        <f>IF($D34="","",COUNTIF($E34:$AR38,"×"))</f>
        <v>4</v>
      </c>
      <c r="AU34" s="76">
        <f>IF($D34="","",AS34*2+AT34)</f>
        <v>10</v>
      </c>
      <c r="AV34" s="66">
        <f t="shared" ref="AV34" si="15">IF($D34="","",RANK(AU34,$AU$9:$AU$48))</f>
        <v>6</v>
      </c>
      <c r="AW34" s="133"/>
    </row>
    <row r="35" spans="1:49" ht="12" customHeight="1" x14ac:dyDescent="0.2">
      <c r="A35" s="1">
        <f t="shared" si="2"/>
        <v>6</v>
      </c>
      <c r="B35" s="1">
        <f t="shared" si="3"/>
        <v>2</v>
      </c>
      <c r="C35" s="93"/>
      <c r="D35" s="96"/>
      <c r="E35" s="106">
        <f>IF(AD10="W","L",IF(AD10="L","W",IF(AD10="","",AH10)))</f>
        <v>1</v>
      </c>
      <c r="F35" s="19">
        <f t="shared" si="4"/>
        <v>5</v>
      </c>
      <c r="G35" s="12" t="s">
        <v>3</v>
      </c>
      <c r="H35" s="20">
        <f t="shared" si="5"/>
        <v>11</v>
      </c>
      <c r="I35" s="82">
        <f>IF(OR(E35="L",E35="W"),"",AD10)</f>
        <v>3</v>
      </c>
      <c r="J35" s="84">
        <f>IF(AD15="W","L",IF(AD15="L","W",IF(AD15="","",AH15)))</f>
        <v>3</v>
      </c>
      <c r="K35" s="19">
        <f t="shared" si="6"/>
        <v>2</v>
      </c>
      <c r="L35" s="12" t="s">
        <v>3</v>
      </c>
      <c r="M35" s="20">
        <f t="shared" si="7"/>
        <v>11</v>
      </c>
      <c r="N35" s="82">
        <f>IF(OR(J35="L",J35="W"),"",AD15)</f>
        <v>2</v>
      </c>
      <c r="O35" s="84">
        <f>IF(AD20="W","L",IF(AD20="L","W",IF(AD20="","",AH20)))</f>
        <v>0</v>
      </c>
      <c r="P35" s="19">
        <f t="shared" si="8"/>
        <v>3</v>
      </c>
      <c r="Q35" s="12" t="s">
        <v>3</v>
      </c>
      <c r="R35" s="20">
        <f t="shared" si="9"/>
        <v>11</v>
      </c>
      <c r="S35" s="82">
        <f>IF(OR(O35="L",O35="W"),"",AD20)</f>
        <v>3</v>
      </c>
      <c r="T35" s="84">
        <f>IF(AD25="W","L",IF(AD25="L","W",IF(AD25="","",AH25)))</f>
        <v>1</v>
      </c>
      <c r="U35" s="19">
        <f t="shared" si="11"/>
        <v>5</v>
      </c>
      <c r="V35" s="12" t="s">
        <v>3</v>
      </c>
      <c r="W35" s="20">
        <f t="shared" si="12"/>
        <v>11</v>
      </c>
      <c r="X35" s="82">
        <f>IF(OR(T35="L",T35="W"),"",AD25)</f>
        <v>3</v>
      </c>
      <c r="Y35" s="84">
        <f>IF(AD30="W","L",IF(AD30="L","W",IF(AD30="","",AH30)))</f>
        <v>0</v>
      </c>
      <c r="Z35" s="19">
        <f t="shared" si="13"/>
        <v>8</v>
      </c>
      <c r="AA35" s="12" t="s">
        <v>3</v>
      </c>
      <c r="AB35" s="20">
        <f t="shared" si="14"/>
        <v>11</v>
      </c>
      <c r="AC35" s="82">
        <f>IF(OR(Y35="L",Y35="W"),"",AD30)</f>
        <v>3</v>
      </c>
      <c r="AD35" s="100"/>
      <c r="AE35" s="101"/>
      <c r="AF35" s="101"/>
      <c r="AG35" s="101"/>
      <c r="AH35" s="114"/>
      <c r="AI35" s="84">
        <f>IF(AJ34="","",IF(AJ34&gt;AL34,1,0)+IF(AJ35&gt;AL35,1,0)+IF(AJ36&gt;AL36,1,0)+IF(AJ37&gt;AL37,1,0)+IF(AJ38&gt;AL38,1,0))</f>
        <v>3</v>
      </c>
      <c r="AJ35" s="11">
        <v>9</v>
      </c>
      <c r="AK35" s="12" t="s">
        <v>3</v>
      </c>
      <c r="AL35" s="11">
        <v>11</v>
      </c>
      <c r="AM35" s="82">
        <f>IF(OR(AI35="L",AI35="W"),"",IF(AJ34="","",IF(AJ34&lt;AL34,1,0)+IF(AJ35&lt;AL35,1,0)+IF(AJ36&lt;AL36,1,0)+IF(AJ37&lt;AL37,1,0)+IF(AJ38&lt;AL38,1,0)))</f>
        <v>1</v>
      </c>
      <c r="AN35" s="84">
        <f>IF(AO34="","",IF(AO34&gt;AQ34,1,0)+IF(AO35&gt;AQ35,1,0)+IF(AO36&gt;AQ36,1,0)+IF(AO37&gt;AQ37,1,0)+IF(AO38&gt;AQ38,1,0))</f>
        <v>3</v>
      </c>
      <c r="AO35" s="11">
        <v>11</v>
      </c>
      <c r="AP35" s="12" t="s">
        <v>3</v>
      </c>
      <c r="AQ35" s="11">
        <v>9</v>
      </c>
      <c r="AR35" s="87">
        <f>IF(OR(AN35="L",AN35="W"),"",IF(AO34="","",IF(AO34&lt;AQ34,1,0)+IF(AO35&lt;AQ35,1,0)+IF(AO36&lt;AQ36,1,0)+IF(AO37&lt;AQ37,1,0)+IF(AO38&lt;AQ38,1,0)))</f>
        <v>1</v>
      </c>
      <c r="AS35" s="80"/>
      <c r="AT35" s="65"/>
      <c r="AU35" s="77"/>
      <c r="AV35" s="67"/>
      <c r="AW35" s="133"/>
    </row>
    <row r="36" spans="1:49" ht="12" customHeight="1" x14ac:dyDescent="0.2">
      <c r="A36" s="1">
        <f t="shared" si="2"/>
        <v>6</v>
      </c>
      <c r="B36" s="1">
        <f t="shared" si="3"/>
        <v>3</v>
      </c>
      <c r="C36" s="93"/>
      <c r="D36" s="96"/>
      <c r="E36" s="106"/>
      <c r="F36" s="19">
        <f t="shared" si="4"/>
        <v>11</v>
      </c>
      <c r="G36" s="12" t="s">
        <v>3</v>
      </c>
      <c r="H36" s="20">
        <f t="shared" si="5"/>
        <v>6</v>
      </c>
      <c r="I36" s="82"/>
      <c r="J36" s="84"/>
      <c r="K36" s="19">
        <f t="shared" si="6"/>
        <v>11</v>
      </c>
      <c r="L36" s="12" t="s">
        <v>3</v>
      </c>
      <c r="M36" s="20">
        <f t="shared" si="7"/>
        <v>9</v>
      </c>
      <c r="N36" s="82"/>
      <c r="O36" s="84"/>
      <c r="P36" s="19">
        <f t="shared" si="8"/>
        <v>9</v>
      </c>
      <c r="Q36" s="12" t="s">
        <v>3</v>
      </c>
      <c r="R36" s="20">
        <f t="shared" si="9"/>
        <v>11</v>
      </c>
      <c r="S36" s="82"/>
      <c r="T36" s="84"/>
      <c r="U36" s="19">
        <f t="shared" si="11"/>
        <v>9</v>
      </c>
      <c r="V36" s="12" t="s">
        <v>3</v>
      </c>
      <c r="W36" s="20">
        <f t="shared" si="12"/>
        <v>11</v>
      </c>
      <c r="X36" s="82"/>
      <c r="Y36" s="84"/>
      <c r="Z36" s="19">
        <f t="shared" si="13"/>
        <v>9</v>
      </c>
      <c r="AA36" s="12" t="s">
        <v>3</v>
      </c>
      <c r="AB36" s="20">
        <f t="shared" si="14"/>
        <v>11</v>
      </c>
      <c r="AC36" s="82"/>
      <c r="AD36" s="100"/>
      <c r="AE36" s="101"/>
      <c r="AF36" s="101"/>
      <c r="AG36" s="101"/>
      <c r="AH36" s="114"/>
      <c r="AI36" s="84"/>
      <c r="AJ36" s="11">
        <v>11</v>
      </c>
      <c r="AK36" s="12" t="s">
        <v>3</v>
      </c>
      <c r="AL36" s="11">
        <v>7</v>
      </c>
      <c r="AM36" s="82"/>
      <c r="AN36" s="84"/>
      <c r="AO36" s="11">
        <v>11</v>
      </c>
      <c r="AP36" s="12" t="s">
        <v>3</v>
      </c>
      <c r="AQ36" s="11">
        <v>9</v>
      </c>
      <c r="AR36" s="87"/>
      <c r="AS36" s="80"/>
      <c r="AT36" s="65"/>
      <c r="AU36" s="77"/>
      <c r="AV36" s="67"/>
      <c r="AW36" s="133"/>
    </row>
    <row r="37" spans="1:49" ht="12" customHeight="1" x14ac:dyDescent="0.2">
      <c r="A37" s="1">
        <f t="shared" si="2"/>
        <v>6</v>
      </c>
      <c r="B37" s="1">
        <f t="shared" si="3"/>
        <v>4</v>
      </c>
      <c r="C37" s="93"/>
      <c r="D37" s="110" t="s">
        <v>20</v>
      </c>
      <c r="E37" s="106"/>
      <c r="F37" s="19">
        <f t="shared" si="4"/>
        <v>6</v>
      </c>
      <c r="G37" s="12" t="s">
        <v>3</v>
      </c>
      <c r="H37" s="20">
        <f t="shared" si="5"/>
        <v>11</v>
      </c>
      <c r="I37" s="82"/>
      <c r="J37" s="84"/>
      <c r="K37" s="19">
        <f t="shared" si="6"/>
        <v>16</v>
      </c>
      <c r="L37" s="12" t="s">
        <v>3</v>
      </c>
      <c r="M37" s="20">
        <f t="shared" si="7"/>
        <v>14</v>
      </c>
      <c r="N37" s="82"/>
      <c r="O37" s="84"/>
      <c r="P37" s="19" t="str">
        <f t="shared" si="8"/>
        <v/>
      </c>
      <c r="Q37" s="12" t="s">
        <v>3</v>
      </c>
      <c r="R37" s="20" t="str">
        <f t="shared" si="9"/>
        <v/>
      </c>
      <c r="S37" s="82"/>
      <c r="T37" s="84"/>
      <c r="U37" s="19">
        <f t="shared" si="11"/>
        <v>10</v>
      </c>
      <c r="V37" s="12" t="s">
        <v>3</v>
      </c>
      <c r="W37" s="20">
        <f t="shared" si="12"/>
        <v>12</v>
      </c>
      <c r="X37" s="82"/>
      <c r="Y37" s="84"/>
      <c r="Z37" s="19" t="str">
        <f t="shared" si="13"/>
        <v/>
      </c>
      <c r="AA37" s="12" t="s">
        <v>3</v>
      </c>
      <c r="AB37" s="20" t="str">
        <f t="shared" si="14"/>
        <v/>
      </c>
      <c r="AC37" s="82"/>
      <c r="AD37" s="100"/>
      <c r="AE37" s="101"/>
      <c r="AF37" s="101"/>
      <c r="AG37" s="101"/>
      <c r="AH37" s="114"/>
      <c r="AI37" s="84"/>
      <c r="AJ37" s="11">
        <v>11</v>
      </c>
      <c r="AK37" s="12" t="s">
        <v>3</v>
      </c>
      <c r="AL37" s="11">
        <v>8</v>
      </c>
      <c r="AM37" s="82"/>
      <c r="AN37" s="84"/>
      <c r="AO37" s="11">
        <v>11</v>
      </c>
      <c r="AP37" s="12" t="s">
        <v>3</v>
      </c>
      <c r="AQ37" s="11">
        <v>9</v>
      </c>
      <c r="AR37" s="87"/>
      <c r="AS37" s="80"/>
      <c r="AT37" s="65"/>
      <c r="AU37" s="77"/>
      <c r="AV37" s="67"/>
      <c r="AW37" s="133"/>
    </row>
    <row r="38" spans="1:49" ht="12" customHeight="1" x14ac:dyDescent="0.2">
      <c r="A38" s="1">
        <f t="shared" si="2"/>
        <v>6</v>
      </c>
      <c r="B38" s="1">
        <f t="shared" si="3"/>
        <v>5</v>
      </c>
      <c r="C38" s="112"/>
      <c r="D38" s="111"/>
      <c r="E38" s="107"/>
      <c r="F38" s="21" t="str">
        <f t="shared" si="4"/>
        <v/>
      </c>
      <c r="G38" s="14" t="s">
        <v>3</v>
      </c>
      <c r="H38" s="22" t="str">
        <f t="shared" si="5"/>
        <v/>
      </c>
      <c r="I38" s="86"/>
      <c r="J38" s="85"/>
      <c r="K38" s="21">
        <f t="shared" si="6"/>
        <v>11</v>
      </c>
      <c r="L38" s="14" t="s">
        <v>3</v>
      </c>
      <c r="M38" s="22">
        <f t="shared" si="7"/>
        <v>6</v>
      </c>
      <c r="N38" s="86"/>
      <c r="O38" s="85"/>
      <c r="P38" s="21" t="str">
        <f t="shared" si="8"/>
        <v/>
      </c>
      <c r="Q38" s="14" t="s">
        <v>3</v>
      </c>
      <c r="R38" s="22" t="str">
        <f t="shared" si="9"/>
        <v/>
      </c>
      <c r="S38" s="86"/>
      <c r="T38" s="85"/>
      <c r="U38" s="21" t="str">
        <f t="shared" si="11"/>
        <v/>
      </c>
      <c r="V38" s="14" t="s">
        <v>3</v>
      </c>
      <c r="W38" s="22" t="str">
        <f t="shared" si="12"/>
        <v/>
      </c>
      <c r="X38" s="86"/>
      <c r="Y38" s="85"/>
      <c r="Z38" s="21" t="str">
        <f t="shared" si="13"/>
        <v/>
      </c>
      <c r="AA38" s="14" t="s">
        <v>3</v>
      </c>
      <c r="AB38" s="22" t="str">
        <f t="shared" si="14"/>
        <v/>
      </c>
      <c r="AC38" s="86"/>
      <c r="AD38" s="115"/>
      <c r="AE38" s="116"/>
      <c r="AF38" s="116"/>
      <c r="AG38" s="116"/>
      <c r="AH38" s="117"/>
      <c r="AI38" s="85"/>
      <c r="AJ38" s="13"/>
      <c r="AK38" s="14" t="s">
        <v>3</v>
      </c>
      <c r="AL38" s="13"/>
      <c r="AM38" s="86"/>
      <c r="AN38" s="85"/>
      <c r="AO38" s="13"/>
      <c r="AP38" s="14" t="s">
        <v>3</v>
      </c>
      <c r="AQ38" s="13"/>
      <c r="AR38" s="88"/>
      <c r="AS38" s="80"/>
      <c r="AT38" s="65"/>
      <c r="AU38" s="77"/>
      <c r="AV38" s="67"/>
      <c r="AW38" s="133"/>
    </row>
    <row r="39" spans="1:49" ht="12" customHeight="1" x14ac:dyDescent="0.2">
      <c r="A39" s="1">
        <f t="shared" si="2"/>
        <v>7</v>
      </c>
      <c r="B39" s="1">
        <f t="shared" si="3"/>
        <v>1</v>
      </c>
      <c r="C39" s="92">
        <v>7</v>
      </c>
      <c r="D39" s="95" t="s">
        <v>28</v>
      </c>
      <c r="E39" s="7" t="str">
        <f>IF(AI9="","",IF(AI9="○","×","○"))</f>
        <v>×</v>
      </c>
      <c r="F39" s="15">
        <f t="shared" si="4"/>
        <v>7</v>
      </c>
      <c r="G39" s="16" t="s">
        <v>3</v>
      </c>
      <c r="H39" s="17">
        <f t="shared" si="5"/>
        <v>11</v>
      </c>
      <c r="I39" s="23"/>
      <c r="J39" s="7" t="str">
        <f>IF(AI14="","",IF(AI14="○","×","○"))</f>
        <v>×</v>
      </c>
      <c r="K39" s="15">
        <f t="shared" si="6"/>
        <v>5</v>
      </c>
      <c r="L39" s="16" t="s">
        <v>3</v>
      </c>
      <c r="M39" s="17">
        <f t="shared" si="7"/>
        <v>11</v>
      </c>
      <c r="N39" s="23"/>
      <c r="O39" s="7" t="str">
        <f>IF(AI19="","",IF(AI19="○","×","○"))</f>
        <v>×</v>
      </c>
      <c r="P39" s="15">
        <f t="shared" si="8"/>
        <v>7</v>
      </c>
      <c r="Q39" s="16" t="s">
        <v>3</v>
      </c>
      <c r="R39" s="17">
        <f t="shared" si="9"/>
        <v>11</v>
      </c>
      <c r="S39" s="23"/>
      <c r="T39" s="7" t="str">
        <f>IF(AI24="","",IF(AI24="○","×","○"))</f>
        <v>×</v>
      </c>
      <c r="U39" s="15">
        <f t="shared" si="11"/>
        <v>6</v>
      </c>
      <c r="V39" s="16" t="s">
        <v>3</v>
      </c>
      <c r="W39" s="17">
        <f t="shared" si="12"/>
        <v>11</v>
      </c>
      <c r="X39" s="23"/>
      <c r="Y39" s="7" t="str">
        <f>IF(AI29="","",IF(AI29="○","×","○"))</f>
        <v>×</v>
      </c>
      <c r="Z39" s="15">
        <f t="shared" si="13"/>
        <v>3</v>
      </c>
      <c r="AA39" s="16" t="s">
        <v>3</v>
      </c>
      <c r="AB39" s="17">
        <f t="shared" si="14"/>
        <v>11</v>
      </c>
      <c r="AC39" s="23"/>
      <c r="AD39" s="7" t="str">
        <f>IF(AI34="","",IF(AI34="○","×","○"))</f>
        <v>×</v>
      </c>
      <c r="AE39" s="15">
        <f t="shared" ref="AE39:AE48" si="16">IF(INDEX($E$9:$AR$48,(AE$5-1)*5+$B39,($A39-1)*5+4)="","",INDEX($E$9:$AR$48,(AE$5-1)*5+$B39,($A39-1)*5+4))</f>
        <v>5</v>
      </c>
      <c r="AF39" s="16" t="s">
        <v>3</v>
      </c>
      <c r="AG39" s="17">
        <f t="shared" ref="AG39:AG48" si="17">IF(INDEX($E$9:$AR$48,(AG$5-1)*5+$B39,($A39-1)*5+2)="","",INDEX($E$9:$AR$48,(AG$5-1)*5+$B39,($A39-1)*5+2))</f>
        <v>11</v>
      </c>
      <c r="AH39" s="23"/>
      <c r="AI39" s="97" t="str">
        <f>IF(AI40="","",IF(AI40&gt;AM40,"○","×"))</f>
        <v/>
      </c>
      <c r="AJ39" s="98"/>
      <c r="AK39" s="98"/>
      <c r="AL39" s="98"/>
      <c r="AM39" s="113"/>
      <c r="AN39" s="7" t="str">
        <f>IF(AN40="","",IF(AN40="W","○",IF(AN40="L","×",IF(AN40&gt;AR40,"○","×"))))</f>
        <v>×</v>
      </c>
      <c r="AO39" s="8">
        <v>12</v>
      </c>
      <c r="AP39" s="9" t="s">
        <v>3</v>
      </c>
      <c r="AQ39" s="8">
        <v>14</v>
      </c>
      <c r="AR39" s="24"/>
      <c r="AS39" s="79">
        <f>IF($D39="","",COUNTIF($E39:$AR43,"○"))</f>
        <v>0</v>
      </c>
      <c r="AT39" s="64">
        <f>IF($D39="","",COUNTIF($E39:$AR43,"×"))</f>
        <v>7</v>
      </c>
      <c r="AU39" s="76">
        <f>IF($D39="","",AS39*2+AT39)</f>
        <v>7</v>
      </c>
      <c r="AV39" s="66">
        <f t="shared" ref="AV39" si="18">IF($D39="","",RANK(AU39,$AU$9:$AU$48))</f>
        <v>8</v>
      </c>
      <c r="AW39" s="133"/>
    </row>
    <row r="40" spans="1:49" ht="12" customHeight="1" x14ac:dyDescent="0.2">
      <c r="A40" s="1">
        <f t="shared" si="2"/>
        <v>7</v>
      </c>
      <c r="B40" s="1">
        <f t="shared" si="3"/>
        <v>2</v>
      </c>
      <c r="C40" s="93"/>
      <c r="D40" s="96"/>
      <c r="E40" s="106">
        <f>IF(AI10="W","L",IF(AI10="L","W",IF(AI10="","",AM10)))</f>
        <v>0</v>
      </c>
      <c r="F40" s="19">
        <f t="shared" si="4"/>
        <v>6</v>
      </c>
      <c r="G40" s="12" t="s">
        <v>3</v>
      </c>
      <c r="H40" s="20">
        <f t="shared" si="5"/>
        <v>11</v>
      </c>
      <c r="I40" s="82">
        <f>IF(OR(E40="L",E40="W"),"",AI10)</f>
        <v>3</v>
      </c>
      <c r="J40" s="84">
        <f>IF(AI15="W","L",IF(AI15="L","W",IF(AI15="","",AM15)))</f>
        <v>0</v>
      </c>
      <c r="K40" s="19">
        <f t="shared" si="6"/>
        <v>4</v>
      </c>
      <c r="L40" s="12" t="s">
        <v>3</v>
      </c>
      <c r="M40" s="20">
        <f t="shared" si="7"/>
        <v>11</v>
      </c>
      <c r="N40" s="82">
        <f>IF(OR(J40="L",J40="W"),"",AI15)</f>
        <v>3</v>
      </c>
      <c r="O40" s="84">
        <f>IF(AI20="W","L",IF(AI20="L","W",IF(AI20="","",AM20)))</f>
        <v>0</v>
      </c>
      <c r="P40" s="19">
        <f t="shared" si="8"/>
        <v>6</v>
      </c>
      <c r="Q40" s="12" t="s">
        <v>3</v>
      </c>
      <c r="R40" s="20">
        <f t="shared" si="9"/>
        <v>11</v>
      </c>
      <c r="S40" s="82">
        <f>IF(OR(O40="L",O40="W"),"",AI20)</f>
        <v>3</v>
      </c>
      <c r="T40" s="84">
        <f>IF(AI25="W","L",IF(AI25="L","W",IF(AI25="","",AM25)))</f>
        <v>0</v>
      </c>
      <c r="U40" s="19">
        <f t="shared" si="11"/>
        <v>3</v>
      </c>
      <c r="V40" s="12" t="s">
        <v>3</v>
      </c>
      <c r="W40" s="20">
        <f t="shared" si="12"/>
        <v>11</v>
      </c>
      <c r="X40" s="82">
        <f>IF(OR(T40="L",T40="W"),"",AI25)</f>
        <v>3</v>
      </c>
      <c r="Y40" s="84">
        <f>IF(AI30="W","L",IF(AI30="L","W",IF(AI30="","",AM30)))</f>
        <v>1</v>
      </c>
      <c r="Z40" s="19">
        <f t="shared" si="13"/>
        <v>11</v>
      </c>
      <c r="AA40" s="12" t="s">
        <v>3</v>
      </c>
      <c r="AB40" s="20">
        <f t="shared" si="14"/>
        <v>9</v>
      </c>
      <c r="AC40" s="82">
        <f>IF(OR(Y40="L",Y40="W"),"",AI30)</f>
        <v>3</v>
      </c>
      <c r="AD40" s="84">
        <f>IF(AI35="W","L",IF(AI35="L","W",IF(AI35="","",AM35)))</f>
        <v>1</v>
      </c>
      <c r="AE40" s="19">
        <f t="shared" si="16"/>
        <v>11</v>
      </c>
      <c r="AF40" s="12" t="s">
        <v>3</v>
      </c>
      <c r="AG40" s="20">
        <f t="shared" si="17"/>
        <v>9</v>
      </c>
      <c r="AH40" s="82">
        <f>IF(OR(AD40="L",AD40="W"),"",AI35)</f>
        <v>3</v>
      </c>
      <c r="AI40" s="100"/>
      <c r="AJ40" s="101"/>
      <c r="AK40" s="101"/>
      <c r="AL40" s="101"/>
      <c r="AM40" s="114"/>
      <c r="AN40" s="84">
        <f>IF(AO39="","",IF(AO39&gt;AQ39,1,0)+IF(AO40&gt;AQ40,1,0)+IF(AO41&gt;AQ41,1,0)+IF(AO42&gt;AQ42,1,0)+IF(AO43&gt;AQ43,1,0))</f>
        <v>0</v>
      </c>
      <c r="AO40" s="11">
        <v>6</v>
      </c>
      <c r="AP40" s="12" t="s">
        <v>3</v>
      </c>
      <c r="AQ40" s="11">
        <v>11</v>
      </c>
      <c r="AR40" s="87">
        <f>IF(OR(AN40="L",AN40="W"),"",IF(AO39="","",IF(AO39&lt;AQ39,1,0)+IF(AO40&lt;AQ40,1,0)+IF(AO41&lt;AQ41,1,0)+IF(AO42&lt;AQ42,1,0)+IF(AO43&lt;AQ43,1,0)))</f>
        <v>3</v>
      </c>
      <c r="AS40" s="80"/>
      <c r="AT40" s="65"/>
      <c r="AU40" s="77"/>
      <c r="AV40" s="67"/>
      <c r="AW40" s="133"/>
    </row>
    <row r="41" spans="1:49" ht="12" customHeight="1" x14ac:dyDescent="0.2">
      <c r="A41" s="1">
        <f t="shared" si="2"/>
        <v>7</v>
      </c>
      <c r="B41" s="1">
        <f t="shared" si="3"/>
        <v>3</v>
      </c>
      <c r="C41" s="93"/>
      <c r="D41" s="96"/>
      <c r="E41" s="106"/>
      <c r="F41" s="19">
        <f t="shared" si="4"/>
        <v>8</v>
      </c>
      <c r="G41" s="12" t="s">
        <v>3</v>
      </c>
      <c r="H41" s="20">
        <f t="shared" si="5"/>
        <v>11</v>
      </c>
      <c r="I41" s="82"/>
      <c r="J41" s="84"/>
      <c r="K41" s="19">
        <f t="shared" si="6"/>
        <v>8</v>
      </c>
      <c r="L41" s="12" t="s">
        <v>3</v>
      </c>
      <c r="M41" s="20">
        <f t="shared" si="7"/>
        <v>11</v>
      </c>
      <c r="N41" s="82"/>
      <c r="O41" s="84"/>
      <c r="P41" s="19">
        <f t="shared" si="8"/>
        <v>6</v>
      </c>
      <c r="Q41" s="12" t="s">
        <v>3</v>
      </c>
      <c r="R41" s="20">
        <f t="shared" si="9"/>
        <v>11</v>
      </c>
      <c r="S41" s="82"/>
      <c r="T41" s="84"/>
      <c r="U41" s="19">
        <f t="shared" si="11"/>
        <v>1</v>
      </c>
      <c r="V41" s="12" t="s">
        <v>3</v>
      </c>
      <c r="W41" s="20">
        <f t="shared" si="12"/>
        <v>11</v>
      </c>
      <c r="X41" s="82"/>
      <c r="Y41" s="84"/>
      <c r="Z41" s="19">
        <f t="shared" si="13"/>
        <v>8</v>
      </c>
      <c r="AA41" s="12" t="s">
        <v>3</v>
      </c>
      <c r="AB41" s="20">
        <f t="shared" si="14"/>
        <v>11</v>
      </c>
      <c r="AC41" s="82"/>
      <c r="AD41" s="84"/>
      <c r="AE41" s="19">
        <f t="shared" si="16"/>
        <v>7</v>
      </c>
      <c r="AF41" s="12" t="s">
        <v>3</v>
      </c>
      <c r="AG41" s="20">
        <f t="shared" si="17"/>
        <v>11</v>
      </c>
      <c r="AH41" s="82"/>
      <c r="AI41" s="100"/>
      <c r="AJ41" s="101"/>
      <c r="AK41" s="101"/>
      <c r="AL41" s="101"/>
      <c r="AM41" s="114"/>
      <c r="AN41" s="84"/>
      <c r="AO41" s="11">
        <v>5</v>
      </c>
      <c r="AP41" s="12" t="s">
        <v>3</v>
      </c>
      <c r="AQ41" s="11">
        <v>11</v>
      </c>
      <c r="AR41" s="87"/>
      <c r="AS41" s="80"/>
      <c r="AT41" s="65"/>
      <c r="AU41" s="77"/>
      <c r="AV41" s="67"/>
      <c r="AW41" s="133"/>
    </row>
    <row r="42" spans="1:49" ht="12" customHeight="1" x14ac:dyDescent="0.2">
      <c r="A42" s="1">
        <f t="shared" si="2"/>
        <v>7</v>
      </c>
      <c r="B42" s="1">
        <f t="shared" si="3"/>
        <v>4</v>
      </c>
      <c r="C42" s="93"/>
      <c r="D42" s="90" t="s">
        <v>29</v>
      </c>
      <c r="E42" s="106"/>
      <c r="F42" s="19" t="str">
        <f t="shared" si="4"/>
        <v/>
      </c>
      <c r="G42" s="12" t="s">
        <v>3</v>
      </c>
      <c r="H42" s="20" t="str">
        <f t="shared" si="5"/>
        <v/>
      </c>
      <c r="I42" s="82"/>
      <c r="J42" s="84"/>
      <c r="K42" s="19" t="str">
        <f t="shared" si="6"/>
        <v/>
      </c>
      <c r="L42" s="12" t="s">
        <v>3</v>
      </c>
      <c r="M42" s="20" t="str">
        <f t="shared" si="7"/>
        <v/>
      </c>
      <c r="N42" s="82"/>
      <c r="O42" s="84"/>
      <c r="P42" s="19" t="str">
        <f t="shared" si="8"/>
        <v/>
      </c>
      <c r="Q42" s="12" t="s">
        <v>3</v>
      </c>
      <c r="R42" s="20" t="str">
        <f t="shared" si="9"/>
        <v/>
      </c>
      <c r="S42" s="82"/>
      <c r="T42" s="84"/>
      <c r="U42" s="19" t="str">
        <f t="shared" si="11"/>
        <v/>
      </c>
      <c r="V42" s="12" t="s">
        <v>3</v>
      </c>
      <c r="W42" s="20" t="str">
        <f t="shared" si="12"/>
        <v/>
      </c>
      <c r="X42" s="82"/>
      <c r="Y42" s="84"/>
      <c r="Z42" s="19">
        <f t="shared" si="13"/>
        <v>4</v>
      </c>
      <c r="AA42" s="12" t="s">
        <v>3</v>
      </c>
      <c r="AB42" s="20">
        <f t="shared" si="14"/>
        <v>11</v>
      </c>
      <c r="AC42" s="82"/>
      <c r="AD42" s="84"/>
      <c r="AE42" s="19">
        <f t="shared" si="16"/>
        <v>8</v>
      </c>
      <c r="AF42" s="12" t="s">
        <v>3</v>
      </c>
      <c r="AG42" s="20">
        <f t="shared" si="17"/>
        <v>11</v>
      </c>
      <c r="AH42" s="82"/>
      <c r="AI42" s="100"/>
      <c r="AJ42" s="101"/>
      <c r="AK42" s="101"/>
      <c r="AL42" s="101"/>
      <c r="AM42" s="114"/>
      <c r="AN42" s="84"/>
      <c r="AO42" s="11"/>
      <c r="AP42" s="12" t="s">
        <v>3</v>
      </c>
      <c r="AQ42" s="11"/>
      <c r="AR42" s="87"/>
      <c r="AS42" s="80"/>
      <c r="AT42" s="65"/>
      <c r="AU42" s="77"/>
      <c r="AV42" s="67"/>
      <c r="AW42" s="133"/>
    </row>
    <row r="43" spans="1:49" ht="12" customHeight="1" x14ac:dyDescent="0.2">
      <c r="A43" s="1">
        <f t="shared" si="2"/>
        <v>7</v>
      </c>
      <c r="B43" s="1">
        <f t="shared" si="3"/>
        <v>5</v>
      </c>
      <c r="C43" s="112"/>
      <c r="D43" s="91"/>
      <c r="E43" s="107"/>
      <c r="F43" s="21" t="str">
        <f t="shared" si="4"/>
        <v/>
      </c>
      <c r="G43" s="14" t="s">
        <v>3</v>
      </c>
      <c r="H43" s="22" t="str">
        <f t="shared" si="5"/>
        <v/>
      </c>
      <c r="I43" s="86"/>
      <c r="J43" s="85"/>
      <c r="K43" s="21" t="str">
        <f t="shared" si="6"/>
        <v/>
      </c>
      <c r="L43" s="14" t="s">
        <v>3</v>
      </c>
      <c r="M43" s="22" t="str">
        <f t="shared" si="7"/>
        <v/>
      </c>
      <c r="N43" s="86"/>
      <c r="O43" s="85"/>
      <c r="P43" s="21" t="str">
        <f t="shared" si="8"/>
        <v/>
      </c>
      <c r="Q43" s="14" t="s">
        <v>3</v>
      </c>
      <c r="R43" s="22" t="str">
        <f t="shared" si="9"/>
        <v/>
      </c>
      <c r="S43" s="86"/>
      <c r="T43" s="85"/>
      <c r="U43" s="21" t="str">
        <f t="shared" si="11"/>
        <v/>
      </c>
      <c r="V43" s="14" t="s">
        <v>3</v>
      </c>
      <c r="W43" s="22" t="str">
        <f t="shared" si="12"/>
        <v/>
      </c>
      <c r="X43" s="86"/>
      <c r="Y43" s="85"/>
      <c r="Z43" s="21" t="str">
        <f t="shared" si="13"/>
        <v/>
      </c>
      <c r="AA43" s="14" t="s">
        <v>3</v>
      </c>
      <c r="AB43" s="22" t="str">
        <f t="shared" si="14"/>
        <v/>
      </c>
      <c r="AC43" s="86"/>
      <c r="AD43" s="85"/>
      <c r="AE43" s="21" t="str">
        <f t="shared" si="16"/>
        <v/>
      </c>
      <c r="AF43" s="14" t="s">
        <v>3</v>
      </c>
      <c r="AG43" s="22" t="str">
        <f t="shared" si="17"/>
        <v/>
      </c>
      <c r="AH43" s="86"/>
      <c r="AI43" s="115"/>
      <c r="AJ43" s="116"/>
      <c r="AK43" s="116"/>
      <c r="AL43" s="116"/>
      <c r="AM43" s="117"/>
      <c r="AN43" s="85"/>
      <c r="AO43" s="13"/>
      <c r="AP43" s="14" t="s">
        <v>3</v>
      </c>
      <c r="AQ43" s="13"/>
      <c r="AR43" s="88"/>
      <c r="AS43" s="80"/>
      <c r="AT43" s="65"/>
      <c r="AU43" s="77"/>
      <c r="AV43" s="67"/>
      <c r="AW43" s="133"/>
    </row>
    <row r="44" spans="1:49" ht="12" customHeight="1" x14ac:dyDescent="0.2">
      <c r="A44" s="1">
        <f t="shared" si="2"/>
        <v>8</v>
      </c>
      <c r="B44" s="1">
        <f t="shared" si="3"/>
        <v>1</v>
      </c>
      <c r="C44" s="92">
        <v>8</v>
      </c>
      <c r="D44" s="95" t="s">
        <v>16</v>
      </c>
      <c r="E44" s="7" t="str">
        <f>IF(AN9="","",IF(AN9="○","×","○"))</f>
        <v>×</v>
      </c>
      <c r="F44" s="15">
        <f t="shared" si="4"/>
        <v>9</v>
      </c>
      <c r="G44" s="16" t="s">
        <v>3</v>
      </c>
      <c r="H44" s="17">
        <f t="shared" si="5"/>
        <v>11</v>
      </c>
      <c r="I44" s="23"/>
      <c r="J44" s="7" t="str">
        <f>IF(AN14="","",IF(AN14="○","×","○"))</f>
        <v>×</v>
      </c>
      <c r="K44" s="15">
        <f t="shared" si="6"/>
        <v>7</v>
      </c>
      <c r="L44" s="16" t="s">
        <v>3</v>
      </c>
      <c r="M44" s="17">
        <f t="shared" si="7"/>
        <v>11</v>
      </c>
      <c r="N44" s="23"/>
      <c r="O44" s="7" t="str">
        <f>IF(AN19="","",IF(AN19="○","×","○"))</f>
        <v>×</v>
      </c>
      <c r="P44" s="15">
        <f>IF(INDEX($E$9:$AR$48,(P$5-1)*5+$B44,($A44-1)*5+4)="","",INDEX($E$9:$AR$48,(P$5-1)*5+$B44,($A44-1)*5+4))</f>
        <v>12</v>
      </c>
      <c r="Q44" s="16" t="s">
        <v>3</v>
      </c>
      <c r="R44" s="17">
        <f>IF(INDEX($E$9:$AR$48,(R$5-1)*5+$B44,($A44-1)*5+2)="","",INDEX($E$9:$AR$48,(R$5-1)*5+$B44,($A44-1)*5+2))</f>
        <v>10</v>
      </c>
      <c r="S44" s="23"/>
      <c r="T44" s="7" t="str">
        <f>IF(AN24="","",IF(AN24="○","×","○"))</f>
        <v>×</v>
      </c>
      <c r="U44" s="15">
        <f t="shared" si="11"/>
        <v>4</v>
      </c>
      <c r="V44" s="16" t="s">
        <v>3</v>
      </c>
      <c r="W44" s="17">
        <f t="shared" si="12"/>
        <v>11</v>
      </c>
      <c r="X44" s="23"/>
      <c r="Y44" s="7" t="str">
        <f>IF(AN29="","",IF(AN29="○","×","○"))</f>
        <v>×</v>
      </c>
      <c r="Z44" s="15">
        <f t="shared" si="13"/>
        <v>11</v>
      </c>
      <c r="AA44" s="16" t="s">
        <v>3</v>
      </c>
      <c r="AB44" s="17">
        <f t="shared" si="14"/>
        <v>13</v>
      </c>
      <c r="AC44" s="23"/>
      <c r="AD44" s="7" t="str">
        <f>IF(AN34="","",IF(AN34="○","×","○"))</f>
        <v>×</v>
      </c>
      <c r="AE44" s="15">
        <f t="shared" si="16"/>
        <v>11</v>
      </c>
      <c r="AF44" s="16" t="s">
        <v>3</v>
      </c>
      <c r="AG44" s="17">
        <f t="shared" si="17"/>
        <v>9</v>
      </c>
      <c r="AH44" s="23"/>
      <c r="AI44" s="7" t="str">
        <f>IF(AN39="","",IF(AN39="○","×","○"))</f>
        <v>○</v>
      </c>
      <c r="AJ44" s="15">
        <f>IF(INDEX($E$9:$AR$48,(AJ$5-1)*5+$B44,($A44-1)*5+4)="","",INDEX($E$9:$AR$48,(AJ$5-1)*5+$B44,($A44-1)*5+4))</f>
        <v>14</v>
      </c>
      <c r="AK44" s="16" t="s">
        <v>3</v>
      </c>
      <c r="AL44" s="17">
        <f>IF(INDEX($E$9:$AR$48,(AL$5-1)*5+$B44,($A44-1)*5+2)="","",INDEX($E$9:$AR$48,(AL$5-1)*5+$B44,($A44-1)*5+2))</f>
        <v>12</v>
      </c>
      <c r="AM44" s="23"/>
      <c r="AN44" s="97" t="str">
        <f>IF(AN45="","",IF(AN45&gt;AR45,"○","×"))</f>
        <v/>
      </c>
      <c r="AO44" s="98"/>
      <c r="AP44" s="98"/>
      <c r="AQ44" s="98"/>
      <c r="AR44" s="99"/>
      <c r="AS44" s="79">
        <f>IF($D44="","",COUNTIF($E44:$AR48,"○"))</f>
        <v>1</v>
      </c>
      <c r="AT44" s="64">
        <f>IF($D44="","",COUNTIF($E44:$AR48,"×"))</f>
        <v>6</v>
      </c>
      <c r="AU44" s="76">
        <f>IF($D44="","",AS44*2+AT44)</f>
        <v>8</v>
      </c>
      <c r="AV44" s="66">
        <f t="shared" ref="AV44" si="19">IF($D44="","",RANK(AU44,$AU$9:$AU$48))</f>
        <v>7</v>
      </c>
      <c r="AW44" s="133"/>
    </row>
    <row r="45" spans="1:49" ht="12" customHeight="1" x14ac:dyDescent="0.2">
      <c r="A45" s="1">
        <f t="shared" si="2"/>
        <v>8</v>
      </c>
      <c r="B45" s="1">
        <f t="shared" si="3"/>
        <v>2</v>
      </c>
      <c r="C45" s="93"/>
      <c r="D45" s="96"/>
      <c r="E45" s="106">
        <f>IF(AN10="W","L",IF(AN10="L","W",IF(AN10="","",AR10)))</f>
        <v>1</v>
      </c>
      <c r="F45" s="19">
        <f t="shared" si="4"/>
        <v>12</v>
      </c>
      <c r="G45" s="12" t="s">
        <v>3</v>
      </c>
      <c r="H45" s="20">
        <f t="shared" si="5"/>
        <v>10</v>
      </c>
      <c r="I45" s="82">
        <f>IF(OR(E45="L",E45="W"),"",AN10)</f>
        <v>3</v>
      </c>
      <c r="J45" s="84">
        <f>IF(AN15="W","L",IF(AN15="L","W",IF(AN15="","",AR15)))</f>
        <v>0</v>
      </c>
      <c r="K45" s="19">
        <f t="shared" si="6"/>
        <v>9</v>
      </c>
      <c r="L45" s="12" t="s">
        <v>3</v>
      </c>
      <c r="M45" s="20">
        <f t="shared" si="7"/>
        <v>11</v>
      </c>
      <c r="N45" s="82">
        <f>IF(OR(J45="L",J45="W"),"",AN15)</f>
        <v>3</v>
      </c>
      <c r="O45" s="84">
        <f>IF(AN20="W","L",IF(AN20="L","W",IF(AN20="","",AR20)))</f>
        <v>1</v>
      </c>
      <c r="P45" s="19">
        <f>IF(INDEX($E$9:$AR$48,(P$5-1)*5+$B45,($A45-1)*5+4)="","",INDEX($E$9:$AR$48,(P$5-1)*5+$B45,($A45-1)*5+4))</f>
        <v>5</v>
      </c>
      <c r="Q45" s="12" t="s">
        <v>3</v>
      </c>
      <c r="R45" s="20">
        <f>IF(INDEX($E$9:$AR$48,(R$5-1)*5+$B45,($A45-1)*5+2)="","",INDEX($E$9:$AR$48,(R$5-1)*5+$B45,($A45-1)*5+2))</f>
        <v>11</v>
      </c>
      <c r="S45" s="82">
        <f>IF(OR(O45="L",O45="W"),"",AN20)</f>
        <v>3</v>
      </c>
      <c r="T45" s="84">
        <f>IF(AN25="W","L",IF(AN25="L","W",IF(AN25="","",AR25)))</f>
        <v>1</v>
      </c>
      <c r="U45" s="19">
        <f t="shared" si="11"/>
        <v>11</v>
      </c>
      <c r="V45" s="12" t="s">
        <v>3</v>
      </c>
      <c r="W45" s="20">
        <f t="shared" si="12"/>
        <v>8</v>
      </c>
      <c r="X45" s="82">
        <f>IF(OR(T45="L",T45="W"),"",AN25)</f>
        <v>3</v>
      </c>
      <c r="Y45" s="84">
        <f>IF(AN30="W","L",IF(AN30="L","W",IF(AN30="","",AR30)))</f>
        <v>2</v>
      </c>
      <c r="Z45" s="19">
        <f t="shared" si="13"/>
        <v>5</v>
      </c>
      <c r="AA45" s="12" t="s">
        <v>3</v>
      </c>
      <c r="AB45" s="20">
        <f t="shared" si="14"/>
        <v>11</v>
      </c>
      <c r="AC45" s="82">
        <f>IF(OR(Y45="L",Y45="W"),"",AN30)</f>
        <v>3</v>
      </c>
      <c r="AD45" s="84">
        <f>IF(AN35="W","L",IF(AN35="L","W",IF(AN35="","",AR35)))</f>
        <v>1</v>
      </c>
      <c r="AE45" s="19">
        <f t="shared" si="16"/>
        <v>9</v>
      </c>
      <c r="AF45" s="12" t="s">
        <v>3</v>
      </c>
      <c r="AG45" s="20">
        <f t="shared" si="17"/>
        <v>11</v>
      </c>
      <c r="AH45" s="82">
        <f>IF(OR(AD45="L",AD45="W"),"",AN35)</f>
        <v>3</v>
      </c>
      <c r="AI45" s="84">
        <f>IF(AN40="W","L",IF(AN40="L","W",IF(AN40="","",AR40)))</f>
        <v>3</v>
      </c>
      <c r="AJ45" s="19">
        <f>IF(INDEX($E$9:$AR$48,(AJ$5-1)*5+$B45,($A45-1)*5+4)="","",INDEX($E$9:$AR$48,(AJ$5-1)*5+$B45,($A45-1)*5+4))</f>
        <v>11</v>
      </c>
      <c r="AK45" s="12" t="s">
        <v>3</v>
      </c>
      <c r="AL45" s="20">
        <f>IF(INDEX($E$9:$AR$48,(AL$5-1)*5+$B45,($A45-1)*5+2)="","",INDEX($E$9:$AR$48,(AL$5-1)*5+$B45,($A45-1)*5+2))</f>
        <v>6</v>
      </c>
      <c r="AM45" s="82">
        <f>IF(OR(AI45="L",AI45="W"),"",AN40)</f>
        <v>0</v>
      </c>
      <c r="AN45" s="100"/>
      <c r="AO45" s="101"/>
      <c r="AP45" s="101"/>
      <c r="AQ45" s="101"/>
      <c r="AR45" s="102"/>
      <c r="AS45" s="80"/>
      <c r="AT45" s="65"/>
      <c r="AU45" s="77"/>
      <c r="AV45" s="67"/>
      <c r="AW45" s="133"/>
    </row>
    <row r="46" spans="1:49" ht="12" customHeight="1" x14ac:dyDescent="0.2">
      <c r="A46" s="1">
        <f t="shared" si="2"/>
        <v>8</v>
      </c>
      <c r="B46" s="1">
        <f t="shared" si="3"/>
        <v>3</v>
      </c>
      <c r="C46" s="93"/>
      <c r="D46" s="96"/>
      <c r="E46" s="106"/>
      <c r="F46" s="19">
        <f t="shared" si="4"/>
        <v>4</v>
      </c>
      <c r="G46" s="12" t="s">
        <v>3</v>
      </c>
      <c r="H46" s="20">
        <f t="shared" si="5"/>
        <v>11</v>
      </c>
      <c r="I46" s="82"/>
      <c r="J46" s="84"/>
      <c r="K46" s="19">
        <f t="shared" si="6"/>
        <v>6</v>
      </c>
      <c r="L46" s="12" t="s">
        <v>3</v>
      </c>
      <c r="M46" s="20">
        <f t="shared" si="7"/>
        <v>11</v>
      </c>
      <c r="N46" s="82"/>
      <c r="O46" s="84"/>
      <c r="P46" s="19">
        <f>IF(INDEX($E$9:$AR$48,(P$5-1)*5+$B46,($A46-1)*5+4)="","",INDEX($E$9:$AR$48,(P$5-1)*5+$B46,($A46-1)*5+4))</f>
        <v>7</v>
      </c>
      <c r="Q46" s="12" t="s">
        <v>3</v>
      </c>
      <c r="R46" s="20">
        <f>IF(INDEX($E$9:$AR$48,(R$5-1)*5+$B46,($A46-1)*5+2)="","",INDEX($E$9:$AR$48,(R$5-1)*5+$B46,($A46-1)*5+2))</f>
        <v>11</v>
      </c>
      <c r="S46" s="82"/>
      <c r="T46" s="84"/>
      <c r="U46" s="19">
        <f t="shared" si="11"/>
        <v>9</v>
      </c>
      <c r="V46" s="12" t="s">
        <v>3</v>
      </c>
      <c r="W46" s="20">
        <f t="shared" si="12"/>
        <v>11</v>
      </c>
      <c r="X46" s="82"/>
      <c r="Y46" s="84"/>
      <c r="Z46" s="19">
        <f t="shared" si="13"/>
        <v>11</v>
      </c>
      <c r="AA46" s="12" t="s">
        <v>3</v>
      </c>
      <c r="AB46" s="20">
        <f t="shared" si="14"/>
        <v>7</v>
      </c>
      <c r="AC46" s="82"/>
      <c r="AD46" s="84"/>
      <c r="AE46" s="19">
        <f t="shared" si="16"/>
        <v>9</v>
      </c>
      <c r="AF46" s="12" t="s">
        <v>3</v>
      </c>
      <c r="AG46" s="20">
        <f t="shared" si="17"/>
        <v>11</v>
      </c>
      <c r="AH46" s="82"/>
      <c r="AI46" s="84"/>
      <c r="AJ46" s="19">
        <f>IF(INDEX($E$9:$AR$48,(AJ$5-1)*5+$B46,($A46-1)*5+4)="","",INDEX($E$9:$AR$48,(AJ$5-1)*5+$B46,($A46-1)*5+4))</f>
        <v>11</v>
      </c>
      <c r="AK46" s="12" t="s">
        <v>3</v>
      </c>
      <c r="AL46" s="20">
        <f>IF(INDEX($E$9:$AR$48,(AL$5-1)*5+$B46,($A46-1)*5+2)="","",INDEX($E$9:$AR$48,(AL$5-1)*5+$B46,($A46-1)*5+2))</f>
        <v>5</v>
      </c>
      <c r="AM46" s="82"/>
      <c r="AN46" s="100"/>
      <c r="AO46" s="101"/>
      <c r="AP46" s="101"/>
      <c r="AQ46" s="101"/>
      <c r="AR46" s="102"/>
      <c r="AS46" s="80"/>
      <c r="AT46" s="65"/>
      <c r="AU46" s="77"/>
      <c r="AV46" s="67"/>
      <c r="AW46" s="133"/>
    </row>
    <row r="47" spans="1:49" ht="12" customHeight="1" x14ac:dyDescent="0.2">
      <c r="A47" s="1">
        <f t="shared" si="2"/>
        <v>8</v>
      </c>
      <c r="B47" s="1">
        <f t="shared" si="3"/>
        <v>4</v>
      </c>
      <c r="C47" s="93"/>
      <c r="D47" s="90" t="s">
        <v>17</v>
      </c>
      <c r="E47" s="106"/>
      <c r="F47" s="19">
        <f t="shared" si="4"/>
        <v>5</v>
      </c>
      <c r="G47" s="12" t="s">
        <v>3</v>
      </c>
      <c r="H47" s="20">
        <f t="shared" si="5"/>
        <v>11</v>
      </c>
      <c r="I47" s="82"/>
      <c r="J47" s="84"/>
      <c r="K47" s="19" t="str">
        <f t="shared" si="6"/>
        <v/>
      </c>
      <c r="L47" s="12" t="s">
        <v>3</v>
      </c>
      <c r="M47" s="20" t="str">
        <f t="shared" si="7"/>
        <v/>
      </c>
      <c r="N47" s="82"/>
      <c r="O47" s="84"/>
      <c r="P47" s="19">
        <f>IF(INDEX($E$9:$AR$48,(P$5-1)*5+$B47,($A47-1)*5+4)="","",INDEX($E$9:$AR$48,(P$5-1)*5+$B47,($A47-1)*5+4))</f>
        <v>7</v>
      </c>
      <c r="Q47" s="12" t="s">
        <v>3</v>
      </c>
      <c r="R47" s="20">
        <f>IF(INDEX($E$9:$AR$48,(R$5-1)*5+$B47,($A47-1)*5+2)="","",INDEX($E$9:$AR$48,(R$5-1)*5+$B47,($A47-1)*5+2))</f>
        <v>11</v>
      </c>
      <c r="S47" s="82"/>
      <c r="T47" s="84"/>
      <c r="U47" s="19">
        <f t="shared" si="11"/>
        <v>7</v>
      </c>
      <c r="V47" s="12" t="s">
        <v>3</v>
      </c>
      <c r="W47" s="20">
        <f t="shared" si="12"/>
        <v>11</v>
      </c>
      <c r="X47" s="82"/>
      <c r="Y47" s="84"/>
      <c r="Z47" s="19">
        <f t="shared" si="13"/>
        <v>11</v>
      </c>
      <c r="AA47" s="12" t="s">
        <v>3</v>
      </c>
      <c r="AB47" s="20">
        <f t="shared" si="14"/>
        <v>9</v>
      </c>
      <c r="AC47" s="82"/>
      <c r="AD47" s="84"/>
      <c r="AE47" s="19">
        <f t="shared" si="16"/>
        <v>9</v>
      </c>
      <c r="AF47" s="12" t="s">
        <v>3</v>
      </c>
      <c r="AG47" s="20">
        <f t="shared" si="17"/>
        <v>11</v>
      </c>
      <c r="AH47" s="82"/>
      <c r="AI47" s="84"/>
      <c r="AJ47" s="19" t="str">
        <f>IF(INDEX($E$9:$AR$48,(AJ$5-1)*5+$B47,($A47-1)*5+4)="","",INDEX($E$9:$AR$48,(AJ$5-1)*5+$B47,($A47-1)*5+4))</f>
        <v/>
      </c>
      <c r="AK47" s="12" t="s">
        <v>3</v>
      </c>
      <c r="AL47" s="20" t="str">
        <f>IF(INDEX($E$9:$AR$48,(AL$5-1)*5+$B47,($A47-1)*5+2)="","",INDEX($E$9:$AR$48,(AL$5-1)*5+$B47,($A47-1)*5+2))</f>
        <v/>
      </c>
      <c r="AM47" s="82"/>
      <c r="AN47" s="100"/>
      <c r="AO47" s="101"/>
      <c r="AP47" s="101"/>
      <c r="AQ47" s="101"/>
      <c r="AR47" s="102"/>
      <c r="AS47" s="80"/>
      <c r="AT47" s="65"/>
      <c r="AU47" s="77"/>
      <c r="AV47" s="67"/>
      <c r="AW47" s="133"/>
    </row>
    <row r="48" spans="1:49" ht="12" customHeight="1" thickBot="1" x14ac:dyDescent="0.25">
      <c r="A48" s="1">
        <f t="shared" si="2"/>
        <v>8</v>
      </c>
      <c r="B48" s="1">
        <f t="shared" si="3"/>
        <v>5</v>
      </c>
      <c r="C48" s="94"/>
      <c r="D48" s="108"/>
      <c r="E48" s="109"/>
      <c r="F48" s="26" t="str">
        <f t="shared" si="4"/>
        <v/>
      </c>
      <c r="G48" s="25" t="s">
        <v>3</v>
      </c>
      <c r="H48" s="27" t="str">
        <f t="shared" si="5"/>
        <v/>
      </c>
      <c r="I48" s="83"/>
      <c r="J48" s="89"/>
      <c r="K48" s="26" t="str">
        <f t="shared" si="6"/>
        <v/>
      </c>
      <c r="L48" s="25" t="s">
        <v>3</v>
      </c>
      <c r="M48" s="27" t="str">
        <f t="shared" si="7"/>
        <v/>
      </c>
      <c r="N48" s="83"/>
      <c r="O48" s="89"/>
      <c r="P48" s="26" t="str">
        <f>IF(INDEX($E$9:$AR$48,(P$5-1)*5+$B48,($A48-1)*5+4)="","",INDEX($E$9:$AR$48,(P$5-1)*5+$B48,($A48-1)*5+4))</f>
        <v/>
      </c>
      <c r="Q48" s="25" t="s">
        <v>3</v>
      </c>
      <c r="R48" s="27" t="str">
        <f>IF(INDEX($E$9:$AR$48,(R$5-1)*5+$B48,($A48-1)*5+2)="","",INDEX($E$9:$AR$48,(R$5-1)*5+$B48,($A48-1)*5+2))</f>
        <v/>
      </c>
      <c r="S48" s="83"/>
      <c r="T48" s="89"/>
      <c r="U48" s="26" t="str">
        <f t="shared" si="11"/>
        <v/>
      </c>
      <c r="V48" s="25" t="s">
        <v>3</v>
      </c>
      <c r="W48" s="27" t="str">
        <f t="shared" si="12"/>
        <v/>
      </c>
      <c r="X48" s="83"/>
      <c r="Y48" s="89"/>
      <c r="Z48" s="26">
        <f t="shared" si="13"/>
        <v>8</v>
      </c>
      <c r="AA48" s="25" t="s">
        <v>3</v>
      </c>
      <c r="AB48" s="27">
        <f t="shared" si="14"/>
        <v>11</v>
      </c>
      <c r="AC48" s="83"/>
      <c r="AD48" s="89"/>
      <c r="AE48" s="26" t="str">
        <f t="shared" si="16"/>
        <v/>
      </c>
      <c r="AF48" s="25" t="s">
        <v>3</v>
      </c>
      <c r="AG48" s="27" t="str">
        <f t="shared" si="17"/>
        <v/>
      </c>
      <c r="AH48" s="83"/>
      <c r="AI48" s="89"/>
      <c r="AJ48" s="26" t="str">
        <f>IF(INDEX($E$9:$AR$48,(AJ$5-1)*5+$B48,($A48-1)*5+4)="","",INDEX($E$9:$AR$48,(AJ$5-1)*5+$B48,($A48-1)*5+4))</f>
        <v/>
      </c>
      <c r="AK48" s="25" t="s">
        <v>3</v>
      </c>
      <c r="AL48" s="27" t="str">
        <f>IF(INDEX($E$9:$AR$48,(AL$5-1)*5+$B48,($A48-1)*5+2)="","",INDEX($E$9:$AR$48,(AL$5-1)*5+$B48,($A48-1)*5+2))</f>
        <v/>
      </c>
      <c r="AM48" s="83"/>
      <c r="AN48" s="103"/>
      <c r="AO48" s="104"/>
      <c r="AP48" s="104"/>
      <c r="AQ48" s="104"/>
      <c r="AR48" s="105"/>
      <c r="AS48" s="81"/>
      <c r="AT48" s="68"/>
      <c r="AU48" s="78"/>
      <c r="AV48" s="69"/>
      <c r="AW48" s="133"/>
    </row>
  </sheetData>
  <mergeCells count="203">
    <mergeCell ref="AN4:AV4"/>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D27:D28"/>
    <mergeCell ref="C29:C33"/>
    <mergeCell ref="D29:D31"/>
    <mergeCell ref="Y29:AC33"/>
    <mergeCell ref="T30:T33"/>
    <mergeCell ref="X30:X33"/>
    <mergeCell ref="AD30:AD33"/>
    <mergeCell ref="I30:I33"/>
    <mergeCell ref="J30:J33"/>
    <mergeCell ref="N30:N33"/>
    <mergeCell ref="O30:O33"/>
    <mergeCell ref="S30:S33"/>
    <mergeCell ref="AI30:AI33"/>
    <mergeCell ref="AH30:AH33"/>
    <mergeCell ref="D32:D33"/>
    <mergeCell ref="C34:C38"/>
    <mergeCell ref="D34:D36"/>
    <mergeCell ref="AD34:AH38"/>
    <mergeCell ref="T35:T38"/>
    <mergeCell ref="X35:X38"/>
    <mergeCell ref="AM30:AM33"/>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R35:AR38"/>
    <mergeCell ref="AS34:AS38"/>
    <mergeCell ref="AT34:AT38"/>
    <mergeCell ref="AU39:AU43"/>
    <mergeCell ref="AV39:AV43"/>
    <mergeCell ref="Y40:Y43"/>
    <mergeCell ref="AC40:AC43"/>
    <mergeCell ref="AD40:AD43"/>
    <mergeCell ref="AH40:AH43"/>
    <mergeCell ref="Y35:Y38"/>
    <mergeCell ref="AC35:AC3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s>
  <phoneticPr fontId="2"/>
  <conditionalFormatting sqref="E9 J14 O19 T24 Y29 AD34 AI39 AN44">
    <cfRule type="cellIs" dxfId="5" priority="1" stopIfTrue="1" operator="equal">
      <formula>"×"</formula>
    </cfRule>
  </conditionalFormatting>
  <conditionalFormatting sqref="J9 O9 T9 Y9 AD9 AI9 AN9 E14 O14 T14 Y14 AD14 AI14 AN14 E19 J19 T19 Y19 AD19 AI19 AN19 E24 J24 O24 Y24 AD24 AI24 AN24 E29 J29 O29 T29 AD29 AI29 AN29 E34 J34 O34 T34 Y34 AI34 AN34 E39 J39 O39 T39 Y39 AD39 AN39 E44 J44 O44 T44 Y44 AD44 AI44">
    <cfRule type="cellIs" dxfId="4" priority="2" stopIfTrue="1" operator="equal">
      <formula>"×"</formula>
    </cfRule>
    <cfRule type="cellIs" dxfId="3" priority="3"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8"/>
  <sheetViews>
    <sheetView tabSelected="1" view="pageBreakPreview" topLeftCell="C1" zoomScale="80" zoomScaleNormal="115" zoomScaleSheetLayoutView="80" workbookViewId="0">
      <pane xSplit="2" ySplit="8" topLeftCell="E18" activePane="bottomRight" state="frozen"/>
      <selection activeCell="AL10" sqref="AL10"/>
      <selection pane="topRight" activeCell="AL10" sqref="AL10"/>
      <selection pane="bottomLeft" activeCell="AL10" sqref="AL10"/>
      <selection pane="bottomRight" activeCell="AH20" sqref="AH20:AH23"/>
    </sheetView>
  </sheetViews>
  <sheetFormatPr defaultColWidth="8.81640625" defaultRowHeight="15.75" customHeight="1" x14ac:dyDescent="0.2"/>
  <cols>
    <col min="1" max="2" width="8.81640625" style="1" hidden="1" customWidth="1"/>
    <col min="3" max="3" width="3.54296875" style="1" bestFit="1" customWidth="1"/>
    <col min="4" max="4" width="10.54296875" style="1" customWidth="1"/>
    <col min="5" max="8" width="2.54296875" style="1" customWidth="1"/>
    <col min="9" max="9" width="2.54296875" style="6" customWidth="1"/>
    <col min="10" max="13" width="2.54296875" style="1" customWidth="1"/>
    <col min="14" max="14" width="2.54296875" style="6" customWidth="1"/>
    <col min="15" max="18" width="2.54296875" style="1" customWidth="1"/>
    <col min="19" max="19" width="2.54296875" style="6" customWidth="1"/>
    <col min="20" max="23" width="2.54296875" style="1" customWidth="1"/>
    <col min="24" max="24" width="2.54296875" style="6" customWidth="1"/>
    <col min="25" max="28" width="2.54296875" style="1" customWidth="1"/>
    <col min="29" max="29" width="2.54296875" style="6" customWidth="1"/>
    <col min="30" max="33" width="2.54296875" style="1" customWidth="1"/>
    <col min="34" max="34" width="2.54296875" style="6" customWidth="1"/>
    <col min="35" max="38" width="2.54296875" style="1" customWidth="1"/>
    <col min="39" max="39" width="2.54296875" style="6" customWidth="1"/>
    <col min="40" max="43" width="2.54296875" style="1" customWidth="1"/>
    <col min="44" max="44" width="2.54296875" style="6" customWidth="1"/>
    <col min="45" max="46" width="4.54296875" style="1" bestFit="1" customWidth="1"/>
    <col min="47" max="47" width="8.90625" style="1" bestFit="1" customWidth="1"/>
    <col min="48" max="48" width="6.81640625" style="1" bestFit="1" customWidth="1"/>
    <col min="49" max="16384" width="8.81640625" style="1"/>
  </cols>
  <sheetData>
    <row r="1" spans="1:49" ht="32.5" x14ac:dyDescent="0.2">
      <c r="C1" s="134" t="s">
        <v>10</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135" t="s">
        <v>8</v>
      </c>
      <c r="AO2" s="136"/>
      <c r="AP2" s="136"/>
      <c r="AQ2" s="136"/>
      <c r="AR2" s="136"/>
      <c r="AS2" s="136"/>
      <c r="AT2" s="136"/>
      <c r="AU2" s="136"/>
      <c r="AV2" s="136"/>
    </row>
    <row r="3" spans="1:49" ht="21" customHeight="1" x14ac:dyDescent="0.2">
      <c r="D3" s="2"/>
      <c r="I3" s="1"/>
      <c r="N3" s="1"/>
      <c r="Q3" s="150" t="s">
        <v>4</v>
      </c>
      <c r="R3" s="150"/>
      <c r="S3" s="150"/>
      <c r="T3" s="150"/>
      <c r="U3" s="150"/>
      <c r="V3" s="150"/>
      <c r="W3" s="150"/>
      <c r="X3" s="150"/>
      <c r="Y3" s="150"/>
      <c r="Z3" s="150"/>
      <c r="AA3" s="150"/>
      <c r="AB3" s="150"/>
      <c r="AC3" s="150"/>
      <c r="AD3" s="150"/>
      <c r="AE3" s="150"/>
      <c r="AF3" s="150"/>
      <c r="AG3" s="150"/>
      <c r="AH3" s="150"/>
      <c r="AI3" s="150"/>
      <c r="AM3" s="1"/>
      <c r="AN3" s="135" t="s">
        <v>9</v>
      </c>
      <c r="AO3" s="136"/>
      <c r="AP3" s="136"/>
      <c r="AQ3" s="136"/>
      <c r="AR3" s="136"/>
      <c r="AS3" s="136"/>
      <c r="AT3" s="136"/>
      <c r="AU3" s="136"/>
      <c r="AV3" s="136"/>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135"/>
      <c r="AO4" s="136"/>
      <c r="AP4" s="136"/>
      <c r="AQ4" s="136"/>
      <c r="AR4" s="136"/>
      <c r="AS4" s="136"/>
      <c r="AT4" s="136"/>
      <c r="AU4" s="136"/>
      <c r="AV4" s="136"/>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thickBot="1" x14ac:dyDescent="0.25">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4" x14ac:dyDescent="0.2">
      <c r="C7" s="137"/>
      <c r="D7" s="138"/>
      <c r="E7" s="141">
        <v>1</v>
      </c>
      <c r="F7" s="142"/>
      <c r="G7" s="142"/>
      <c r="H7" s="142"/>
      <c r="I7" s="143"/>
      <c r="J7" s="144">
        <v>2</v>
      </c>
      <c r="K7" s="142"/>
      <c r="L7" s="142"/>
      <c r="M7" s="142"/>
      <c r="N7" s="143"/>
      <c r="O7" s="144">
        <v>3</v>
      </c>
      <c r="P7" s="142"/>
      <c r="Q7" s="142"/>
      <c r="R7" s="142"/>
      <c r="S7" s="143"/>
      <c r="T7" s="144">
        <v>4</v>
      </c>
      <c r="U7" s="142"/>
      <c r="V7" s="142"/>
      <c r="W7" s="142"/>
      <c r="X7" s="143"/>
      <c r="Y7" s="144">
        <v>5</v>
      </c>
      <c r="Z7" s="142"/>
      <c r="AA7" s="142"/>
      <c r="AB7" s="142"/>
      <c r="AC7" s="143"/>
      <c r="AD7" s="144">
        <v>6</v>
      </c>
      <c r="AE7" s="142"/>
      <c r="AF7" s="142"/>
      <c r="AG7" s="142"/>
      <c r="AH7" s="143"/>
      <c r="AI7" s="144">
        <v>7</v>
      </c>
      <c r="AJ7" s="142"/>
      <c r="AK7" s="142"/>
      <c r="AL7" s="142"/>
      <c r="AM7" s="143"/>
      <c r="AN7" s="144">
        <v>8</v>
      </c>
      <c r="AO7" s="142"/>
      <c r="AP7" s="142"/>
      <c r="AQ7" s="142"/>
      <c r="AR7" s="149"/>
      <c r="AS7" s="70" t="s">
        <v>0</v>
      </c>
      <c r="AT7" s="72" t="s">
        <v>1</v>
      </c>
      <c r="AU7" s="72" t="s">
        <v>6</v>
      </c>
      <c r="AV7" s="74" t="s">
        <v>2</v>
      </c>
    </row>
    <row r="8" spans="1:49" ht="29.25" customHeight="1" thickBot="1" x14ac:dyDescent="0.25">
      <c r="C8" s="139"/>
      <c r="D8" s="140"/>
      <c r="E8" s="145" t="str">
        <f>IF(VLOOKUP(E5,$A$9:$D$48,4,FALSE)="","",VLOOKUP(E5,$A$9:$D$48,4,FALSE))</f>
        <v>劉</v>
      </c>
      <c r="F8" s="146"/>
      <c r="G8" s="146"/>
      <c r="H8" s="146"/>
      <c r="I8" s="146"/>
      <c r="J8" s="147" t="str">
        <f>IF(VLOOKUP(J5,$A$9:$D$48,4,FALSE)="","",VLOOKUP(J5,$A$9:$D$48,4,FALSE))</f>
        <v>三谷</v>
      </c>
      <c r="K8" s="146"/>
      <c r="L8" s="146"/>
      <c r="M8" s="146"/>
      <c r="N8" s="146"/>
      <c r="O8" s="146" t="str">
        <f>IF(VLOOKUP(O5,$A$9:$D$48,4,FALSE)="","",VLOOKUP(O5,$A$9:$D$48,4,FALSE))</f>
        <v>中茂</v>
      </c>
      <c r="P8" s="146"/>
      <c r="Q8" s="146"/>
      <c r="R8" s="146"/>
      <c r="S8" s="146"/>
      <c r="T8" s="146" t="str">
        <f>IF(VLOOKUP(T5,$A$9:$D$48,4,FALSE)="","",VLOOKUP(T5,$A$9:$D$48,4,FALSE))</f>
        <v>藤野</v>
      </c>
      <c r="U8" s="146"/>
      <c r="V8" s="146"/>
      <c r="W8" s="146"/>
      <c r="X8" s="146"/>
      <c r="Y8" s="146" t="str">
        <f>IF(VLOOKUP(Y5,$A$9:$D$48,4,FALSE)="","",VLOOKUP(Y5,$A$9:$D$48,4,FALSE))</f>
        <v>近藤</v>
      </c>
      <c r="Z8" s="146"/>
      <c r="AA8" s="146"/>
      <c r="AB8" s="146"/>
      <c r="AC8" s="146"/>
      <c r="AD8" s="146" t="str">
        <f>IF(VLOOKUP(AD5,$A$9:$D$48,4,FALSE)="","",VLOOKUP(AD5,$A$9:$D$48,4,FALSE))</f>
        <v>溝渕</v>
      </c>
      <c r="AE8" s="146"/>
      <c r="AF8" s="146"/>
      <c r="AG8" s="146"/>
      <c r="AH8" s="146"/>
      <c r="AI8" s="146" t="str">
        <f>IF(VLOOKUP(AI5,$A$9:$D$48,4,FALSE)="","",VLOOKUP(AI5,$A$9:$D$48,4,FALSE))</f>
        <v>櫻井</v>
      </c>
      <c r="AJ8" s="146"/>
      <c r="AK8" s="146"/>
      <c r="AL8" s="146"/>
      <c r="AM8" s="146"/>
      <c r="AN8" s="146" t="str">
        <f>IF(VLOOKUP(AN5,$A$9:$D$48,4,FALSE)="","",VLOOKUP(AN5,$A$9:$D$48,4,FALSE))</f>
        <v>阿部</v>
      </c>
      <c r="AO8" s="146"/>
      <c r="AP8" s="146"/>
      <c r="AQ8" s="146"/>
      <c r="AR8" s="148"/>
      <c r="AS8" s="71"/>
      <c r="AT8" s="73"/>
      <c r="AU8" s="73"/>
      <c r="AV8" s="75"/>
    </row>
    <row r="9" spans="1:49" ht="12" customHeight="1" x14ac:dyDescent="0.2">
      <c r="A9" s="1">
        <v>1</v>
      </c>
      <c r="B9" s="1">
        <v>1</v>
      </c>
      <c r="C9" s="128">
        <v>1</v>
      </c>
      <c r="D9" s="130" t="s">
        <v>11</v>
      </c>
      <c r="E9" s="131" t="str">
        <f>IF(E10="","",IF(E10&gt;I10,"○","×"))</f>
        <v/>
      </c>
      <c r="F9" s="101"/>
      <c r="G9" s="101"/>
      <c r="H9" s="101"/>
      <c r="I9" s="114"/>
      <c r="J9" s="7" t="str">
        <f>IF(J10="","",IF(J10="W","○",IF(J10="L","×",IF(J10&gt;N10,"○","×"))))</f>
        <v>×</v>
      </c>
      <c r="K9" s="8">
        <v>10</v>
      </c>
      <c r="L9" s="9" t="s">
        <v>3</v>
      </c>
      <c r="M9" s="8">
        <v>12</v>
      </c>
      <c r="N9" s="10"/>
      <c r="O9" s="7" t="str">
        <f>IF(O10="","",IF(O10="W","○",IF(O10="L","×",IF(O10&gt;S10,"○","×"))))</f>
        <v>○</v>
      </c>
      <c r="P9" s="8">
        <v>11</v>
      </c>
      <c r="Q9" s="9" t="s">
        <v>3</v>
      </c>
      <c r="R9" s="8">
        <v>4</v>
      </c>
      <c r="S9" s="10"/>
      <c r="T9" s="7" t="str">
        <f>IF(T10="","",IF(T10="W","○",IF(T10="L","×",IF(T10&gt;X10,"○","×"))))</f>
        <v>×</v>
      </c>
      <c r="U9" s="8">
        <v>8</v>
      </c>
      <c r="V9" s="9" t="s">
        <v>3</v>
      </c>
      <c r="W9" s="8">
        <v>11</v>
      </c>
      <c r="X9" s="10"/>
      <c r="Y9" s="7" t="str">
        <f>IF(Y10="","",IF(Y10="W","○",IF(Y10="L","×",IF(Y10&gt;AC10,"○","×"))))</f>
        <v>○</v>
      </c>
      <c r="Z9" s="8">
        <v>11</v>
      </c>
      <c r="AA9" s="9" t="s">
        <v>3</v>
      </c>
      <c r="AB9" s="8">
        <v>9</v>
      </c>
      <c r="AC9" s="10"/>
      <c r="AD9" s="7" t="str">
        <f>IF(AD10="","",IF(AD10="W","○",IF(AD10="L","×",IF(AD10&gt;AH10,"○","×"))))</f>
        <v>○</v>
      </c>
      <c r="AE9" s="8">
        <v>11</v>
      </c>
      <c r="AF9" s="9" t="s">
        <v>3</v>
      </c>
      <c r="AG9" s="8">
        <v>8</v>
      </c>
      <c r="AH9" s="10"/>
      <c r="AI9" s="7" t="str">
        <f>IF(AI10="","",IF(AI10="W","○",IF(AI10="L","×",IF(AI10&gt;AM10,"○","×"))))</f>
        <v>○</v>
      </c>
      <c r="AJ9" s="8">
        <v>11</v>
      </c>
      <c r="AK9" s="9" t="s">
        <v>3</v>
      </c>
      <c r="AL9" s="8">
        <v>9</v>
      </c>
      <c r="AM9" s="10"/>
      <c r="AN9" s="7" t="str">
        <f>IF(AN10="","",IF(AN10="W","○",IF(AN10="L","×",IF(AN10&gt;AR10,"○","×"))))</f>
        <v>○</v>
      </c>
      <c r="AO9" s="8">
        <v>11</v>
      </c>
      <c r="AP9" s="9" t="s">
        <v>3</v>
      </c>
      <c r="AQ9" s="8">
        <v>6</v>
      </c>
      <c r="AR9" s="24"/>
      <c r="AS9" s="79">
        <f>IF($D9="","",COUNTIF($E9:$AR13,"○"))</f>
        <v>5</v>
      </c>
      <c r="AT9" s="64">
        <f>IF($D9="","",COUNTIF($E9:$AR13,"×"))</f>
        <v>2</v>
      </c>
      <c r="AU9" s="76">
        <f>IF($D9="","",AS9*2+AT9)</f>
        <v>12</v>
      </c>
      <c r="AV9" s="66">
        <f t="shared" ref="AV9" si="2">IF($D9="","",RANK(AU9,$AU$9:$AU$48))</f>
        <v>2</v>
      </c>
      <c r="AW9" s="133" t="s">
        <v>7</v>
      </c>
    </row>
    <row r="10" spans="1:49" ht="12" customHeight="1" x14ac:dyDescent="0.2">
      <c r="A10" s="1">
        <v>1</v>
      </c>
      <c r="B10" s="1">
        <v>2</v>
      </c>
      <c r="C10" s="93"/>
      <c r="D10" s="96"/>
      <c r="E10" s="131"/>
      <c r="F10" s="101"/>
      <c r="G10" s="101"/>
      <c r="H10" s="101"/>
      <c r="I10" s="114"/>
      <c r="J10" s="84">
        <f>IF(K9="","",IF(K9&gt;M9,1,0)+IF(K10&gt;M10,1,0)+IF(K11&gt;M11,1,0)+IF(K12&gt;M12,1,0)+IF(K13&gt;M13,1,0))</f>
        <v>0</v>
      </c>
      <c r="K10" s="11">
        <v>3</v>
      </c>
      <c r="L10" s="12" t="s">
        <v>3</v>
      </c>
      <c r="M10" s="11">
        <v>11</v>
      </c>
      <c r="N10" s="82">
        <f>IF(OR(J10="L",J10="W"),"",IF(K9="","",IF(K9&lt;M9,1,0)+IF(K10&lt;M10,1,0)+IF(K11&lt;M11,1,0)+IF(K12&lt;M12,1,0)+IF(K13&lt;M13,1,0)))</f>
        <v>3</v>
      </c>
      <c r="O10" s="84">
        <f>IF(P9="","",IF(P9&gt;R9,1,0)+IF(P10&gt;R10,1,0)+IF(P11&gt;R11,1,0)+IF(P12&gt;R12,1,0)+IF(P13&gt;R13,1,0))</f>
        <v>3</v>
      </c>
      <c r="P10" s="11">
        <v>11</v>
      </c>
      <c r="Q10" s="12" t="s">
        <v>3</v>
      </c>
      <c r="R10" s="11">
        <v>2</v>
      </c>
      <c r="S10" s="82">
        <f>IF(OR(O10="L",O10="W"),"",IF(P9="","",IF(P9&lt;R9,1,0)+IF(P10&lt;R10,1,0)+IF(P11&lt;R11,1,0)+IF(P12&lt;R12,1,0)+IF(P13&lt;R13,1,0)))</f>
        <v>0</v>
      </c>
      <c r="T10" s="84">
        <f>IF(U9="","",IF(U9&gt;W9,1,0)+IF(U10&gt;W10,1,0)+IF(U11&gt;W11,1,0)+IF(U12&gt;W12,1,0)+IF(U13&gt;W13,1,0))</f>
        <v>1</v>
      </c>
      <c r="U10" s="11">
        <v>11</v>
      </c>
      <c r="V10" s="12" t="s">
        <v>3</v>
      </c>
      <c r="W10" s="11">
        <v>6</v>
      </c>
      <c r="X10" s="82">
        <f>IF(OR(T10="L",T10="W"),"",IF(U9="","",IF(U9&lt;W9,1,0)+IF(U10&lt;W10,1,0)+IF(U11&lt;W11,1,0)+IF(U12&lt;W12,1,0)+IF(U13&lt;W13,1,0)))</f>
        <v>3</v>
      </c>
      <c r="Y10" s="84">
        <f>IF(Z9="","",IF(Z9&gt;AB9,1,0)+IF(Z10&gt;AB10,1,0)+IF(Z11&gt;AB11,1,0)+IF(Z12&gt;AB12,1,0)+IF(Z13&gt;AB13,1,0))</f>
        <v>3</v>
      </c>
      <c r="Z10" s="11">
        <v>11</v>
      </c>
      <c r="AA10" s="12" t="s">
        <v>3</v>
      </c>
      <c r="AB10" s="11">
        <v>7</v>
      </c>
      <c r="AC10" s="82">
        <f>IF(OR(Y10="L",Y10="W"),"",IF(Z9="","",IF(Z9&lt;AB9,1,0)+IF(Z10&lt;AB10,1,0)+IF(Z11&lt;AB11,1,0)+IF(Z12&lt;AB12,1,0)+IF(Z13&lt;AB13,1,0)))</f>
        <v>0</v>
      </c>
      <c r="AD10" s="84">
        <f>IF(AE9="","",IF(AE9&gt;AG9,1,0)+IF(AE10&gt;AG10,1,0)+IF(AE11&gt;AG11,1,0)+IF(AE12&gt;AG12,1,0)+IF(AE13&gt;AG13,1,0))</f>
        <v>3</v>
      </c>
      <c r="AE10" s="11">
        <v>11</v>
      </c>
      <c r="AF10" s="12" t="s">
        <v>3</v>
      </c>
      <c r="AG10" s="11">
        <v>4</v>
      </c>
      <c r="AH10" s="82">
        <f>IF(OR(AD10="L",AD10="W"),"",IF(AE9="","",IF(AE9&lt;AG9,1,0)+IF(AE10&lt;AG10,1,0)+IF(AE11&lt;AG11,1,0)+IF(AE12&lt;AG12,1,0)+IF(AE13&lt;AG13,1,0)))</f>
        <v>0</v>
      </c>
      <c r="AI10" s="84">
        <f>IF(AJ9="","",IF(AJ9&gt;AL9,1,0)+IF(AJ10&gt;AL10,1,0)+IF(AJ11&gt;AL11,1,0)+IF(AJ12&gt;AL12,1,0)+IF(AJ13&gt;AL13,1,0))</f>
        <v>3</v>
      </c>
      <c r="AJ10" s="11">
        <v>11</v>
      </c>
      <c r="AK10" s="12" t="s">
        <v>3</v>
      </c>
      <c r="AL10" s="11">
        <v>6</v>
      </c>
      <c r="AM10" s="82">
        <f>IF(OR(AI10="L",AI10="W"),"",IF(AJ9="","",IF(AJ9&lt;AL9,1,0)+IF(AJ10&lt;AL10,1,0)+IF(AJ11&lt;AL11,1,0)+IF(AJ12&lt;AL12,1,0)+IF(AJ13&lt;AL13,1,0)))</f>
        <v>0</v>
      </c>
      <c r="AN10" s="84">
        <f>IF(AO9="","",IF(AO9&gt;AQ9,1,0)+IF(AO10&gt;AQ10,1,0)+IF(AO11&gt;AQ11,1,0)+IF(AO12&gt;AQ12,1,0)+IF(AO13&gt;AQ13,1,0))</f>
        <v>3</v>
      </c>
      <c r="AO10" s="11">
        <v>11</v>
      </c>
      <c r="AP10" s="12" t="s">
        <v>3</v>
      </c>
      <c r="AQ10" s="11">
        <v>6</v>
      </c>
      <c r="AR10" s="87">
        <f>IF(OR(AN10="L",AN10="W"),"",IF(AO9="","",IF(AO9&lt;AQ9,1,0)+IF(AO10&lt;AQ10,1,0)+IF(AO11&lt;AQ11,1,0)+IF(AO12&lt;AQ12,1,0)+IF(AO13&lt;AQ13,1,0)))</f>
        <v>0</v>
      </c>
      <c r="AS10" s="80"/>
      <c r="AT10" s="65"/>
      <c r="AU10" s="77"/>
      <c r="AV10" s="67"/>
      <c r="AW10" s="133"/>
    </row>
    <row r="11" spans="1:49" ht="12" customHeight="1" x14ac:dyDescent="0.2">
      <c r="A11" s="1">
        <v>1</v>
      </c>
      <c r="B11" s="1">
        <v>3</v>
      </c>
      <c r="C11" s="93"/>
      <c r="D11" s="96"/>
      <c r="E11" s="131"/>
      <c r="F11" s="101"/>
      <c r="G11" s="101"/>
      <c r="H11" s="101"/>
      <c r="I11" s="114"/>
      <c r="J11" s="84"/>
      <c r="K11" s="11">
        <v>4</v>
      </c>
      <c r="L11" s="12" t="s">
        <v>3</v>
      </c>
      <c r="M11" s="11">
        <v>11</v>
      </c>
      <c r="N11" s="82"/>
      <c r="O11" s="84"/>
      <c r="P11" s="11">
        <v>11</v>
      </c>
      <c r="Q11" s="12" t="s">
        <v>3</v>
      </c>
      <c r="R11" s="11">
        <v>2</v>
      </c>
      <c r="S11" s="82"/>
      <c r="T11" s="84"/>
      <c r="U11" s="11">
        <v>9</v>
      </c>
      <c r="V11" s="12" t="s">
        <v>3</v>
      </c>
      <c r="W11" s="11">
        <v>11</v>
      </c>
      <c r="X11" s="82"/>
      <c r="Y11" s="84"/>
      <c r="Z11" s="11">
        <v>11</v>
      </c>
      <c r="AA11" s="12" t="s">
        <v>3</v>
      </c>
      <c r="AB11" s="11">
        <v>6</v>
      </c>
      <c r="AC11" s="82"/>
      <c r="AD11" s="84"/>
      <c r="AE11" s="11">
        <v>11</v>
      </c>
      <c r="AF11" s="12" t="s">
        <v>3</v>
      </c>
      <c r="AG11" s="11">
        <v>3</v>
      </c>
      <c r="AH11" s="82"/>
      <c r="AI11" s="84"/>
      <c r="AJ11" s="11">
        <v>11</v>
      </c>
      <c r="AK11" s="12" t="s">
        <v>3</v>
      </c>
      <c r="AL11" s="11">
        <v>8</v>
      </c>
      <c r="AM11" s="82"/>
      <c r="AN11" s="84"/>
      <c r="AO11" s="11">
        <v>11</v>
      </c>
      <c r="AP11" s="12" t="s">
        <v>3</v>
      </c>
      <c r="AQ11" s="11">
        <v>8</v>
      </c>
      <c r="AR11" s="87"/>
      <c r="AS11" s="80"/>
      <c r="AT11" s="65"/>
      <c r="AU11" s="77"/>
      <c r="AV11" s="67"/>
      <c r="AW11" s="133"/>
    </row>
    <row r="12" spans="1:49" ht="12" customHeight="1" x14ac:dyDescent="0.2">
      <c r="A12" s="1">
        <v>1</v>
      </c>
      <c r="B12" s="1">
        <v>4</v>
      </c>
      <c r="C12" s="93"/>
      <c r="D12" s="90" t="s">
        <v>12</v>
      </c>
      <c r="E12" s="131"/>
      <c r="F12" s="101"/>
      <c r="G12" s="101"/>
      <c r="H12" s="101"/>
      <c r="I12" s="114"/>
      <c r="J12" s="84"/>
      <c r="K12" s="11"/>
      <c r="L12" s="12" t="s">
        <v>3</v>
      </c>
      <c r="M12" s="11"/>
      <c r="N12" s="82"/>
      <c r="O12" s="84"/>
      <c r="P12" s="11"/>
      <c r="Q12" s="12" t="s">
        <v>3</v>
      </c>
      <c r="R12" s="11"/>
      <c r="S12" s="82"/>
      <c r="T12" s="84"/>
      <c r="U12" s="11">
        <v>11</v>
      </c>
      <c r="V12" s="12" t="s">
        <v>3</v>
      </c>
      <c r="W12" s="11">
        <v>13</v>
      </c>
      <c r="X12" s="82"/>
      <c r="Y12" s="84"/>
      <c r="Z12" s="11"/>
      <c r="AA12" s="12" t="s">
        <v>3</v>
      </c>
      <c r="AB12" s="11"/>
      <c r="AC12" s="82"/>
      <c r="AD12" s="84"/>
      <c r="AE12" s="11"/>
      <c r="AF12" s="12" t="s">
        <v>3</v>
      </c>
      <c r="AG12" s="11"/>
      <c r="AH12" s="82"/>
      <c r="AI12" s="84"/>
      <c r="AJ12" s="11"/>
      <c r="AK12" s="12" t="s">
        <v>3</v>
      </c>
      <c r="AL12" s="11"/>
      <c r="AM12" s="82"/>
      <c r="AN12" s="84"/>
      <c r="AO12" s="11"/>
      <c r="AP12" s="12" t="s">
        <v>3</v>
      </c>
      <c r="AQ12" s="11"/>
      <c r="AR12" s="87"/>
      <c r="AS12" s="80"/>
      <c r="AT12" s="65"/>
      <c r="AU12" s="77"/>
      <c r="AV12" s="67"/>
      <c r="AW12" s="133"/>
    </row>
    <row r="13" spans="1:49" ht="12" customHeight="1" x14ac:dyDescent="0.2">
      <c r="A13" s="1">
        <v>1</v>
      </c>
      <c r="B13" s="1">
        <v>5</v>
      </c>
      <c r="C13" s="129"/>
      <c r="D13" s="91"/>
      <c r="E13" s="132"/>
      <c r="F13" s="116"/>
      <c r="G13" s="116"/>
      <c r="H13" s="116"/>
      <c r="I13" s="117"/>
      <c r="J13" s="85"/>
      <c r="K13" s="13"/>
      <c r="L13" s="14" t="s">
        <v>3</v>
      </c>
      <c r="M13" s="13"/>
      <c r="N13" s="86"/>
      <c r="O13" s="85"/>
      <c r="P13" s="13"/>
      <c r="Q13" s="14" t="s">
        <v>3</v>
      </c>
      <c r="R13" s="13"/>
      <c r="S13" s="86"/>
      <c r="T13" s="85"/>
      <c r="U13" s="13"/>
      <c r="V13" s="14" t="s">
        <v>3</v>
      </c>
      <c r="W13" s="13"/>
      <c r="X13" s="86"/>
      <c r="Y13" s="85"/>
      <c r="Z13" s="13"/>
      <c r="AA13" s="14" t="s">
        <v>3</v>
      </c>
      <c r="AB13" s="13"/>
      <c r="AC13" s="86"/>
      <c r="AD13" s="85"/>
      <c r="AE13" s="13"/>
      <c r="AF13" s="14" t="s">
        <v>3</v>
      </c>
      <c r="AG13" s="13"/>
      <c r="AH13" s="86"/>
      <c r="AI13" s="85"/>
      <c r="AJ13" s="13"/>
      <c r="AK13" s="14" t="s">
        <v>3</v>
      </c>
      <c r="AL13" s="13"/>
      <c r="AM13" s="86"/>
      <c r="AN13" s="85"/>
      <c r="AO13" s="13"/>
      <c r="AP13" s="14" t="s">
        <v>3</v>
      </c>
      <c r="AQ13" s="13"/>
      <c r="AR13" s="88"/>
      <c r="AS13" s="80"/>
      <c r="AT13" s="65"/>
      <c r="AU13" s="77"/>
      <c r="AV13" s="67"/>
      <c r="AW13" s="133"/>
    </row>
    <row r="14" spans="1:49" ht="12" customHeight="1" x14ac:dyDescent="0.2">
      <c r="A14" s="1">
        <f t="shared" ref="A14:A48" si="3">A9+1</f>
        <v>2</v>
      </c>
      <c r="B14" s="1">
        <f t="shared" ref="B14:B48" si="4">B9</f>
        <v>1</v>
      </c>
      <c r="C14" s="92">
        <v>2</v>
      </c>
      <c r="D14" s="95" t="s">
        <v>18</v>
      </c>
      <c r="E14" s="7" t="str">
        <f>IF(J9="","",IF(J9="○","×","○"))</f>
        <v>○</v>
      </c>
      <c r="F14" s="15">
        <f t="shared" ref="F14:F48" si="5">IF(INDEX($E$9:$AR$48,(F$5-1)*5+$B14,($A14-1)*5+4)="","",INDEX($E$9:$AR$48,(F$5-1)*5+$B14,($A14-1)*5+4))</f>
        <v>12</v>
      </c>
      <c r="G14" s="16" t="s">
        <v>3</v>
      </c>
      <c r="H14" s="17">
        <f t="shared" ref="H14:H48" si="6">IF(INDEX($E$9:$AR$48,(H$5-1)*5+$B14,($A14-1)*5+2)="","",INDEX($E$9:$AR$48,(H$5-1)*5+$B14,($A14-1)*5+2))</f>
        <v>10</v>
      </c>
      <c r="I14" s="18"/>
      <c r="J14" s="97" t="str">
        <f>IF(J15="","",IF(J15&gt;N15,"○","×"))</f>
        <v/>
      </c>
      <c r="K14" s="98"/>
      <c r="L14" s="98"/>
      <c r="M14" s="98"/>
      <c r="N14" s="113"/>
      <c r="O14" s="7" t="str">
        <f>IF(O15="","",IF(O15="W","○",IF(O15="L","×",IF(O15&gt;S15,"○","×"))))</f>
        <v>○</v>
      </c>
      <c r="P14" s="8">
        <v>11</v>
      </c>
      <c r="Q14" s="9" t="s">
        <v>3</v>
      </c>
      <c r="R14" s="8">
        <v>2</v>
      </c>
      <c r="S14" s="10"/>
      <c r="T14" s="7" t="str">
        <f>IF(T15="","",IF(T15="W","○",IF(T15="L","×",IF(T15&gt;X15,"○","×"))))</f>
        <v>○</v>
      </c>
      <c r="U14" s="8">
        <v>11</v>
      </c>
      <c r="V14" s="9" t="s">
        <v>3</v>
      </c>
      <c r="W14" s="8">
        <v>2</v>
      </c>
      <c r="X14" s="10"/>
      <c r="Y14" s="7" t="str">
        <f>IF(Y15="","",IF(Y15="W","○",IF(Y15="L","×",IF(Y15&gt;AC15,"○","×"))))</f>
        <v>○</v>
      </c>
      <c r="Z14" s="8">
        <v>11</v>
      </c>
      <c r="AA14" s="9" t="s">
        <v>3</v>
      </c>
      <c r="AB14" s="8">
        <v>9</v>
      </c>
      <c r="AC14" s="10"/>
      <c r="AD14" s="7" t="str">
        <f>IF(AD15="","",IF(AD15="W","○",IF(AD15="L","×",IF(AD15&gt;AH15,"○","×"))))</f>
        <v>○</v>
      </c>
      <c r="AE14" s="8">
        <v>11</v>
      </c>
      <c r="AF14" s="9" t="s">
        <v>3</v>
      </c>
      <c r="AG14" s="8">
        <v>8</v>
      </c>
      <c r="AH14" s="10"/>
      <c r="AI14" s="7" t="str">
        <f>IF(AI15="","",IF(AI15="W","○",IF(AI15="L","×",IF(AI15&gt;AM15,"○","×"))))</f>
        <v>○</v>
      </c>
      <c r="AJ14" s="8">
        <v>11</v>
      </c>
      <c r="AK14" s="9" t="s">
        <v>3</v>
      </c>
      <c r="AL14" s="8">
        <v>3</v>
      </c>
      <c r="AM14" s="10"/>
      <c r="AN14" s="7" t="str">
        <f>IF(AN15="","",IF(AN15="W","○",IF(AN15="L","×",IF(AN15&gt;AR15,"○","×"))))</f>
        <v>○</v>
      </c>
      <c r="AO14" s="8">
        <v>11</v>
      </c>
      <c r="AP14" s="9" t="s">
        <v>3</v>
      </c>
      <c r="AQ14" s="8">
        <v>4</v>
      </c>
      <c r="AR14" s="24"/>
      <c r="AS14" s="79">
        <f>IF($D14="","",COUNTIF($E14:$AR18,"○"))</f>
        <v>7</v>
      </c>
      <c r="AT14" s="64">
        <f>IF($D14="","",COUNTIF($E14:$AR18,"×"))</f>
        <v>0</v>
      </c>
      <c r="AU14" s="76">
        <f>IF($D14="","",AS14*2+AT14)</f>
        <v>14</v>
      </c>
      <c r="AV14" s="66">
        <f t="shared" ref="AV14" si="7">IF($D14="","",RANK(AU14,$AU$9:$AU$48))</f>
        <v>1</v>
      </c>
      <c r="AW14" s="133"/>
    </row>
    <row r="15" spans="1:49" ht="12" customHeight="1" x14ac:dyDescent="0.2">
      <c r="A15" s="1">
        <f t="shared" si="3"/>
        <v>2</v>
      </c>
      <c r="B15" s="1">
        <f t="shared" si="4"/>
        <v>2</v>
      </c>
      <c r="C15" s="93"/>
      <c r="D15" s="96"/>
      <c r="E15" s="106">
        <f>IF(J10="W","L",IF(J10="L","W",IF(J10="","",N10)))</f>
        <v>3</v>
      </c>
      <c r="F15" s="19">
        <f t="shared" si="5"/>
        <v>11</v>
      </c>
      <c r="G15" s="12" t="s">
        <v>3</v>
      </c>
      <c r="H15" s="20">
        <f t="shared" si="6"/>
        <v>3</v>
      </c>
      <c r="I15" s="82">
        <f>IF(OR(E15="L",E15="W"),"",J10)</f>
        <v>0</v>
      </c>
      <c r="J15" s="100"/>
      <c r="K15" s="101"/>
      <c r="L15" s="101"/>
      <c r="M15" s="101"/>
      <c r="N15" s="114"/>
      <c r="O15" s="84">
        <f>IF(P14="","",IF(P14&gt;R14,1,0)+IF(P15&gt;R15,1,0)+IF(P16&gt;R16,1,0)+IF(P17&gt;R17,1,0)+IF(P18&gt;R18,1,0))</f>
        <v>3</v>
      </c>
      <c r="P15" s="11">
        <v>11</v>
      </c>
      <c r="Q15" s="12" t="s">
        <v>3</v>
      </c>
      <c r="R15" s="11">
        <v>8</v>
      </c>
      <c r="S15" s="82">
        <f>IF(OR(O15="L",O15="W"),"",IF(P14="","",IF(P14&lt;R14,1,0)+IF(P15&lt;R15,1,0)+IF(P16&lt;R16,1,0)+IF(P17&lt;R17,1,0)+IF(P18&lt;R18,1,0)))</f>
        <v>0</v>
      </c>
      <c r="T15" s="84">
        <f>IF(U14="","",IF(U14&gt;W14,1,0)+IF(U15&gt;W15,1,0)+IF(U16&gt;W16,1,0)+IF(U17&gt;W17,1,0)+IF(U18&gt;W18,1,0))</f>
        <v>3</v>
      </c>
      <c r="U15" s="11">
        <v>11</v>
      </c>
      <c r="V15" s="12" t="s">
        <v>3</v>
      </c>
      <c r="W15" s="11">
        <v>9</v>
      </c>
      <c r="X15" s="82">
        <f>IF(OR(T15="L",T15="W"),"",IF(U14="","",IF(U14&lt;W14,1,0)+IF(U15&lt;W15,1,0)+IF(U16&lt;W16,1,0)+IF(U17&lt;W17,1,0)+IF(U18&lt;W18,1,0)))</f>
        <v>1</v>
      </c>
      <c r="Y15" s="84">
        <f>IF(Z14="","",IF(Z14&gt;AB14,1,0)+IF(Z15&gt;AB15,1,0)+IF(Z16&gt;AB16,1,0)+IF(Z17&gt;AB17,1,0)+IF(Z18&gt;AB18,1,0))</f>
        <v>3</v>
      </c>
      <c r="Z15" s="11">
        <v>11</v>
      </c>
      <c r="AA15" s="12" t="s">
        <v>3</v>
      </c>
      <c r="AB15" s="11">
        <v>9</v>
      </c>
      <c r="AC15" s="82">
        <f>IF(OR(Y15="L",Y15="W"),"",IF(Z14="","",IF(Z14&lt;AB14,1,0)+IF(Z15&lt;AB15,1,0)+IF(Z16&lt;AB16,1,0)+IF(Z17&lt;AB17,1,0)+IF(Z18&lt;AB18,1,0)))</f>
        <v>1</v>
      </c>
      <c r="AD15" s="84">
        <f>IF(AE14="","",IF(AE14&gt;AG14,1,0)+IF(AE15&gt;AG15,1,0)+IF(AE16&gt;AG16,1,0)+IF(AE17&gt;AG17,1,0)+IF(AE18&gt;AG18,1,0))</f>
        <v>3</v>
      </c>
      <c r="AE15" s="11">
        <v>11</v>
      </c>
      <c r="AF15" s="12" t="s">
        <v>3</v>
      </c>
      <c r="AG15" s="11">
        <v>7</v>
      </c>
      <c r="AH15" s="82">
        <f>IF(OR(AD15="L",AD15="W"),"",IF(AE14="","",IF(AE14&lt;AG14,1,0)+IF(AE15&lt;AG15,1,0)+IF(AE16&lt;AG16,1,0)+IF(AE17&lt;AG17,1,0)+IF(AE18&lt;AG18,1,0)))</f>
        <v>0</v>
      </c>
      <c r="AI15" s="84">
        <f>IF(AJ14="","",IF(AJ14&gt;AL14,1,0)+IF(AJ15&gt;AL15,1,0)+IF(AJ16&gt;AL16,1,0)+IF(AJ17&gt;AL17,1,0)+IF(AJ18&gt;AL18,1,0))</f>
        <v>3</v>
      </c>
      <c r="AJ15" s="11">
        <v>11</v>
      </c>
      <c r="AK15" s="12" t="s">
        <v>3</v>
      </c>
      <c r="AL15" s="11">
        <v>8</v>
      </c>
      <c r="AM15" s="82">
        <f>IF(OR(AI15="L",AI15="W"),"",IF(AJ14="","",IF(AJ14&lt;AL14,1,0)+IF(AJ15&lt;AL15,1,0)+IF(AJ16&lt;AL16,1,0)+IF(AJ17&lt;AL17,1,0)+IF(AJ18&lt;AL18,1,0)))</f>
        <v>0</v>
      </c>
      <c r="AN15" s="84">
        <f>IF(AO14="","",IF(AO14&gt;AQ14,1,0)+IF(AO15&gt;AQ15,1,0)+IF(AO16&gt;AQ16,1,0)+IF(AO17&gt;AQ17,1,0)+IF(AO18&gt;AQ18,1,0))</f>
        <v>3</v>
      </c>
      <c r="AO15" s="11">
        <v>11</v>
      </c>
      <c r="AP15" s="12" t="s">
        <v>3</v>
      </c>
      <c r="AQ15" s="11">
        <v>4</v>
      </c>
      <c r="AR15" s="87">
        <f>IF(OR(AN15="L",AN15="W"),"",IF(AO14="","",IF(AO14&lt;AQ14,1,0)+IF(AO15&lt;AQ15,1,0)+IF(AO16&lt;AQ16,1,0)+IF(AO17&lt;AQ17,1,0)+IF(AO18&lt;AQ18,1,0)))</f>
        <v>0</v>
      </c>
      <c r="AS15" s="80"/>
      <c r="AT15" s="65"/>
      <c r="AU15" s="77"/>
      <c r="AV15" s="67"/>
      <c r="AW15" s="133"/>
    </row>
    <row r="16" spans="1:49" ht="12" customHeight="1" x14ac:dyDescent="0.2">
      <c r="A16" s="1">
        <f t="shared" si="3"/>
        <v>2</v>
      </c>
      <c r="B16" s="1">
        <f t="shared" si="4"/>
        <v>3</v>
      </c>
      <c r="C16" s="93"/>
      <c r="D16" s="96"/>
      <c r="E16" s="106"/>
      <c r="F16" s="19">
        <f t="shared" si="5"/>
        <v>11</v>
      </c>
      <c r="G16" s="12" t="s">
        <v>3</v>
      </c>
      <c r="H16" s="20">
        <f t="shared" si="6"/>
        <v>4</v>
      </c>
      <c r="I16" s="82"/>
      <c r="J16" s="100"/>
      <c r="K16" s="101"/>
      <c r="L16" s="101"/>
      <c r="M16" s="101"/>
      <c r="N16" s="114"/>
      <c r="O16" s="84"/>
      <c r="P16" s="11">
        <v>11</v>
      </c>
      <c r="Q16" s="12" t="s">
        <v>3</v>
      </c>
      <c r="R16" s="11">
        <v>8</v>
      </c>
      <c r="S16" s="82"/>
      <c r="T16" s="84"/>
      <c r="U16" s="11">
        <v>5</v>
      </c>
      <c r="V16" s="12" t="s">
        <v>3</v>
      </c>
      <c r="W16" s="11">
        <v>11</v>
      </c>
      <c r="X16" s="82"/>
      <c r="Y16" s="84"/>
      <c r="Z16" s="11">
        <v>9</v>
      </c>
      <c r="AA16" s="12" t="s">
        <v>3</v>
      </c>
      <c r="AB16" s="11">
        <v>11</v>
      </c>
      <c r="AC16" s="82"/>
      <c r="AD16" s="84"/>
      <c r="AE16" s="11">
        <v>11</v>
      </c>
      <c r="AF16" s="12" t="s">
        <v>3</v>
      </c>
      <c r="AG16" s="11">
        <v>6</v>
      </c>
      <c r="AH16" s="82"/>
      <c r="AI16" s="84"/>
      <c r="AJ16" s="11">
        <v>11</v>
      </c>
      <c r="AK16" s="12" t="s">
        <v>3</v>
      </c>
      <c r="AL16" s="11">
        <v>8</v>
      </c>
      <c r="AM16" s="82"/>
      <c r="AN16" s="84"/>
      <c r="AO16" s="11">
        <v>11</v>
      </c>
      <c r="AP16" s="12" t="s">
        <v>3</v>
      </c>
      <c r="AQ16" s="11">
        <v>9</v>
      </c>
      <c r="AR16" s="87"/>
      <c r="AS16" s="80"/>
      <c r="AT16" s="65"/>
      <c r="AU16" s="77"/>
      <c r="AV16" s="67"/>
      <c r="AW16" s="133"/>
    </row>
    <row r="17" spans="1:49" ht="12" customHeight="1" x14ac:dyDescent="0.2">
      <c r="A17" s="1">
        <f t="shared" si="3"/>
        <v>2</v>
      </c>
      <c r="B17" s="1">
        <f t="shared" si="4"/>
        <v>4</v>
      </c>
      <c r="C17" s="93"/>
      <c r="D17" s="90" t="s">
        <v>12</v>
      </c>
      <c r="E17" s="106"/>
      <c r="F17" s="19" t="str">
        <f t="shared" si="5"/>
        <v/>
      </c>
      <c r="G17" s="12" t="s">
        <v>3</v>
      </c>
      <c r="H17" s="20" t="str">
        <f t="shared" si="6"/>
        <v/>
      </c>
      <c r="I17" s="82"/>
      <c r="J17" s="100"/>
      <c r="K17" s="101"/>
      <c r="L17" s="101"/>
      <c r="M17" s="101"/>
      <c r="N17" s="114"/>
      <c r="O17" s="84"/>
      <c r="P17" s="11"/>
      <c r="Q17" s="12" t="s">
        <v>3</v>
      </c>
      <c r="R17" s="11"/>
      <c r="S17" s="82"/>
      <c r="T17" s="84"/>
      <c r="U17" s="11">
        <v>16</v>
      </c>
      <c r="V17" s="12" t="s">
        <v>3</v>
      </c>
      <c r="W17" s="11">
        <v>14</v>
      </c>
      <c r="X17" s="82"/>
      <c r="Y17" s="84"/>
      <c r="Z17" s="11">
        <v>11</v>
      </c>
      <c r="AA17" s="12" t="s">
        <v>3</v>
      </c>
      <c r="AB17" s="11">
        <v>4</v>
      </c>
      <c r="AC17" s="82"/>
      <c r="AD17" s="84"/>
      <c r="AE17" s="11"/>
      <c r="AF17" s="12" t="s">
        <v>3</v>
      </c>
      <c r="AG17" s="11"/>
      <c r="AH17" s="82"/>
      <c r="AI17" s="84"/>
      <c r="AJ17" s="11"/>
      <c r="AK17" s="12" t="s">
        <v>3</v>
      </c>
      <c r="AL17" s="11"/>
      <c r="AM17" s="82"/>
      <c r="AN17" s="84"/>
      <c r="AO17" s="11"/>
      <c r="AP17" s="12" t="s">
        <v>3</v>
      </c>
      <c r="AQ17" s="11"/>
      <c r="AR17" s="87"/>
      <c r="AS17" s="80"/>
      <c r="AT17" s="65"/>
      <c r="AU17" s="77"/>
      <c r="AV17" s="67"/>
      <c r="AW17" s="133"/>
    </row>
    <row r="18" spans="1:49" ht="12" customHeight="1" x14ac:dyDescent="0.2">
      <c r="A18" s="1">
        <f t="shared" si="3"/>
        <v>2</v>
      </c>
      <c r="B18" s="1">
        <f t="shared" si="4"/>
        <v>5</v>
      </c>
      <c r="C18" s="112"/>
      <c r="D18" s="91"/>
      <c r="E18" s="107"/>
      <c r="F18" s="21" t="str">
        <f t="shared" si="5"/>
        <v/>
      </c>
      <c r="G18" s="14" t="s">
        <v>3</v>
      </c>
      <c r="H18" s="22" t="str">
        <f t="shared" si="6"/>
        <v/>
      </c>
      <c r="I18" s="86"/>
      <c r="J18" s="115"/>
      <c r="K18" s="116"/>
      <c r="L18" s="116"/>
      <c r="M18" s="116"/>
      <c r="N18" s="117"/>
      <c r="O18" s="85"/>
      <c r="P18" s="13"/>
      <c r="Q18" s="14" t="s">
        <v>3</v>
      </c>
      <c r="R18" s="13"/>
      <c r="S18" s="86"/>
      <c r="T18" s="85"/>
      <c r="U18" s="13"/>
      <c r="V18" s="14" t="s">
        <v>3</v>
      </c>
      <c r="W18" s="13"/>
      <c r="X18" s="86"/>
      <c r="Y18" s="85"/>
      <c r="Z18" s="13"/>
      <c r="AA18" s="14" t="s">
        <v>3</v>
      </c>
      <c r="AB18" s="13"/>
      <c r="AC18" s="86"/>
      <c r="AD18" s="85"/>
      <c r="AE18" s="13"/>
      <c r="AF18" s="14" t="s">
        <v>3</v>
      </c>
      <c r="AG18" s="13"/>
      <c r="AH18" s="86"/>
      <c r="AI18" s="85"/>
      <c r="AJ18" s="13"/>
      <c r="AK18" s="14" t="s">
        <v>3</v>
      </c>
      <c r="AL18" s="13"/>
      <c r="AM18" s="86"/>
      <c r="AN18" s="85"/>
      <c r="AO18" s="13"/>
      <c r="AP18" s="14" t="s">
        <v>3</v>
      </c>
      <c r="AQ18" s="13"/>
      <c r="AR18" s="88"/>
      <c r="AS18" s="80"/>
      <c r="AT18" s="65"/>
      <c r="AU18" s="77"/>
      <c r="AV18" s="67"/>
      <c r="AW18" s="133"/>
    </row>
    <row r="19" spans="1:49" ht="12" customHeight="1" x14ac:dyDescent="0.2">
      <c r="A19" s="1">
        <f t="shared" si="3"/>
        <v>3</v>
      </c>
      <c r="B19" s="1">
        <f t="shared" si="4"/>
        <v>1</v>
      </c>
      <c r="C19" s="126">
        <v>3</v>
      </c>
      <c r="D19" s="127" t="s">
        <v>22</v>
      </c>
      <c r="E19" s="7" t="str">
        <f>IF(O9="","",IF(O9="○","×","○"))</f>
        <v>×</v>
      </c>
      <c r="F19" s="15">
        <f t="shared" si="5"/>
        <v>4</v>
      </c>
      <c r="G19" s="16" t="s">
        <v>3</v>
      </c>
      <c r="H19" s="17">
        <f t="shared" si="6"/>
        <v>11</v>
      </c>
      <c r="I19" s="23"/>
      <c r="J19" s="7" t="str">
        <f>IF(O14="","",IF(O14="○","×","○"))</f>
        <v>×</v>
      </c>
      <c r="K19" s="15">
        <f t="shared" ref="K19:K48" si="8">IF(INDEX($E$9:$AR$48,(K$5-1)*5+$B19,($A19-1)*5+4)="","",INDEX($E$9:$AR$48,(K$5-1)*5+$B19,($A19-1)*5+4))</f>
        <v>2</v>
      </c>
      <c r="L19" s="16" t="s">
        <v>3</v>
      </c>
      <c r="M19" s="17">
        <f t="shared" ref="M19:M48" si="9">IF(INDEX($E$9:$AR$48,(M$5-1)*5+$B19,($A19-1)*5+2)="","",INDEX($E$9:$AR$48,(M$5-1)*5+$B19,($A19-1)*5+2))</f>
        <v>11</v>
      </c>
      <c r="N19" s="23"/>
      <c r="O19" s="97" t="str">
        <f>IF(O20="","",IF(O20&gt;S20,"○","×"))</f>
        <v/>
      </c>
      <c r="P19" s="98"/>
      <c r="Q19" s="98"/>
      <c r="R19" s="98"/>
      <c r="S19" s="113"/>
      <c r="T19" s="7" t="str">
        <f>IF(T20="","",IF(T20="W","○",IF(T20="L","×",IF(T20&gt;X20,"○","×"))))</f>
        <v>×</v>
      </c>
      <c r="U19" s="8">
        <v>4</v>
      </c>
      <c r="V19" s="9" t="s">
        <v>3</v>
      </c>
      <c r="W19" s="8">
        <v>11</v>
      </c>
      <c r="X19" s="10"/>
      <c r="Y19" s="7" t="str">
        <f>IF(Y20="","",IF(Y20="W","○",IF(Y20="L","×",IF(Y20&gt;AC20,"○","×"))))</f>
        <v>×</v>
      </c>
      <c r="Z19" s="8">
        <v>6</v>
      </c>
      <c r="AA19" s="9" t="s">
        <v>3</v>
      </c>
      <c r="AB19" s="8">
        <v>11</v>
      </c>
      <c r="AC19" s="10"/>
      <c r="AD19" s="7" t="str">
        <f>IF(AD20="","",IF(AD20="W","○",IF(AD20="L","×",IF(AD20&gt;AH20,"○","×"))))</f>
        <v>×</v>
      </c>
      <c r="AE19" s="8">
        <v>4</v>
      </c>
      <c r="AF19" s="9" t="s">
        <v>3</v>
      </c>
      <c r="AG19" s="8">
        <v>11</v>
      </c>
      <c r="AH19" s="10"/>
      <c r="AI19" s="7" t="str">
        <f>IF(AI20="","",IF(AI20="W","○",IF(AI20="L","×",IF(AI20&gt;AM20,"○","×"))))</f>
        <v>×</v>
      </c>
      <c r="AJ19" s="8">
        <v>14</v>
      </c>
      <c r="AK19" s="9" t="s">
        <v>3</v>
      </c>
      <c r="AL19" s="8">
        <v>16</v>
      </c>
      <c r="AM19" s="10"/>
      <c r="AN19" s="7" t="str">
        <f>IF(AN20="","",IF(AN20="W","○",IF(AN20="L","×",IF(AN20&gt;AR20,"○","×"))))</f>
        <v>×</v>
      </c>
      <c r="AO19" s="8">
        <v>2</v>
      </c>
      <c r="AP19" s="9" t="s">
        <v>3</v>
      </c>
      <c r="AQ19" s="8">
        <v>11</v>
      </c>
      <c r="AR19" s="24"/>
      <c r="AS19" s="79">
        <f>IF($D19="","",COUNTIF($E19:$AR23,"○"))</f>
        <v>0</v>
      </c>
      <c r="AT19" s="64">
        <f>IF($D19="","",COUNTIF($E19:$AR23,"×"))</f>
        <v>7</v>
      </c>
      <c r="AU19" s="76">
        <f>IF($D19="","",AS19*2+AT19)</f>
        <v>7</v>
      </c>
      <c r="AV19" s="66">
        <f>IF($D19="","",RANK(AU19,$AU$9:$AU$48))</f>
        <v>8</v>
      </c>
      <c r="AW19" s="133"/>
    </row>
    <row r="20" spans="1:49" ht="12" customHeight="1" x14ac:dyDescent="0.2">
      <c r="A20" s="1">
        <f t="shared" si="3"/>
        <v>3</v>
      </c>
      <c r="B20" s="1">
        <f t="shared" si="4"/>
        <v>2</v>
      </c>
      <c r="C20" s="93"/>
      <c r="D20" s="96"/>
      <c r="E20" s="106">
        <f>IF(O10="W","L",IF(O10="L","W",IF(O10="","",S10)))</f>
        <v>0</v>
      </c>
      <c r="F20" s="19">
        <f t="shared" si="5"/>
        <v>2</v>
      </c>
      <c r="G20" s="12" t="s">
        <v>3</v>
      </c>
      <c r="H20" s="20">
        <f t="shared" si="6"/>
        <v>11</v>
      </c>
      <c r="I20" s="82">
        <f>IF(OR(E20="L",E20="W"),"",O10)</f>
        <v>3</v>
      </c>
      <c r="J20" s="84">
        <f>IF(O15="W","L",IF(O15="L","W",IF(O15="","",S15)))</f>
        <v>0</v>
      </c>
      <c r="K20" s="19">
        <f t="shared" si="8"/>
        <v>8</v>
      </c>
      <c r="L20" s="12" t="s">
        <v>3</v>
      </c>
      <c r="M20" s="20">
        <f t="shared" si="9"/>
        <v>11</v>
      </c>
      <c r="N20" s="82">
        <f>IF(OR(J20="L",J20="W"),"",O15)</f>
        <v>3</v>
      </c>
      <c r="O20" s="100"/>
      <c r="P20" s="101"/>
      <c r="Q20" s="101"/>
      <c r="R20" s="101"/>
      <c r="S20" s="114"/>
      <c r="T20" s="84">
        <f>IF(U19="","",IF(U19&gt;W19,1,0)+IF(U20&gt;W20,1,0)+IF(U21&gt;W21,1,0)+IF(U22&gt;W22,1,0)+IF(U23&gt;W23,1,0))</f>
        <v>0</v>
      </c>
      <c r="U20" s="11">
        <v>3</v>
      </c>
      <c r="V20" s="12" t="s">
        <v>3</v>
      </c>
      <c r="W20" s="11">
        <v>11</v>
      </c>
      <c r="X20" s="82">
        <f>IF(OR(T20="L",T20="W"),"",IF(U19="","",IF(U19&lt;W19,1,0)+IF(U20&lt;W20,1,0)+IF(U21&lt;W21,1,0)+IF(U22&lt;W22,1,0)+IF(U23&lt;W23,1,0)))</f>
        <v>3</v>
      </c>
      <c r="Y20" s="84">
        <f>IF(Z19="","",IF(Z19&gt;AB19,1,0)+IF(Z20&gt;AB20,1,0)+IF(Z21&gt;AB21,1,0)+IF(Z22&gt;AB22,1,0)+IF(Z23&gt;AB23,1,0))</f>
        <v>0</v>
      </c>
      <c r="Z20" s="11">
        <v>13</v>
      </c>
      <c r="AA20" s="12" t="s">
        <v>3</v>
      </c>
      <c r="AB20" s="11">
        <v>15</v>
      </c>
      <c r="AC20" s="82">
        <f>IF(OR(Y20="L",Y20="W"),"",IF(Z19="","",IF(Z19&lt;AB19,1,0)+IF(Z20&lt;AB20,1,0)+IF(Z21&lt;AB21,1,0)+IF(Z22&lt;AB22,1,0)+IF(Z23&lt;AB23,1,0)))</f>
        <v>3</v>
      </c>
      <c r="AD20" s="84">
        <f>IF(AE19="","",IF(AE19&gt;AG19,1,0)+IF(AE20&gt;AG20,1,0)+IF(AE21&gt;AG21,1,0)+IF(AE22&gt;AG22,1,0)+IF(AE23&gt;AG23,1,0))</f>
        <v>1</v>
      </c>
      <c r="AE20" s="11">
        <v>11</v>
      </c>
      <c r="AF20" s="12" t="s">
        <v>3</v>
      </c>
      <c r="AG20" s="11">
        <v>9</v>
      </c>
      <c r="AH20" s="82">
        <f>IF(OR(AD20="L",AD20="W"),"",IF(AE19="","",IF(AE19&lt;AG19,1,0)+IF(AE20&lt;AG20,1,0)+IF(AE21&lt;AG21,1,0)+IF(AE22&lt;AG22,1,0)+IF(AE23&lt;AG23,1,0)))</f>
        <v>3</v>
      </c>
      <c r="AI20" s="84">
        <f>IF(AJ19="","",IF(AJ19&gt;AL19,1,0)+IF(AJ20&gt;AL20,1,0)+IF(AJ21&gt;AL21,1,0)+IF(AJ22&gt;AL22,1,0)+IF(AJ23&gt;AL23,1,0))</f>
        <v>1</v>
      </c>
      <c r="AJ20" s="11">
        <v>5</v>
      </c>
      <c r="AK20" s="12" t="s">
        <v>3</v>
      </c>
      <c r="AL20" s="11">
        <v>11</v>
      </c>
      <c r="AM20" s="82">
        <f>IF(OR(AI20="L",AI20="W"),"",IF(AJ19="","",IF(AJ19&lt;AL19,1,0)+IF(AJ20&lt;AL20,1,0)+IF(AJ21&lt;AL21,1,0)+IF(AJ22&lt;AL22,1,0)+IF(AJ23&lt;AL23,1,0)))</f>
        <v>3</v>
      </c>
      <c r="AN20" s="84">
        <f>IF(AO19="","",IF(AO19&gt;AQ19,1,0)+IF(AO20&gt;AQ20,1,0)+IF(AO21&gt;AQ21,1,0)+IF(AO22&gt;AQ22,1,0)+IF(AO23&gt;AQ23,1,0))</f>
        <v>0</v>
      </c>
      <c r="AO20" s="11">
        <v>6</v>
      </c>
      <c r="AP20" s="12" t="s">
        <v>3</v>
      </c>
      <c r="AQ20" s="11">
        <v>11</v>
      </c>
      <c r="AR20" s="87">
        <f>IF(OR(AN20="L",AN20="W"),"",IF(AO19="","",IF(AO19&lt;AQ19,1,0)+IF(AO20&lt;AQ20,1,0)+IF(AO21&lt;AQ21,1,0)+IF(AO22&lt;AQ22,1,0)+IF(AO23&lt;AQ23,1,0)))</f>
        <v>3</v>
      </c>
      <c r="AS20" s="80"/>
      <c r="AT20" s="65"/>
      <c r="AU20" s="77"/>
      <c r="AV20" s="67"/>
      <c r="AW20" s="133"/>
    </row>
    <row r="21" spans="1:49" ht="12" customHeight="1" x14ac:dyDescent="0.2">
      <c r="A21" s="1">
        <f t="shared" si="3"/>
        <v>3</v>
      </c>
      <c r="B21" s="1">
        <f t="shared" si="4"/>
        <v>3</v>
      </c>
      <c r="C21" s="93"/>
      <c r="D21" s="96"/>
      <c r="E21" s="106"/>
      <c r="F21" s="19">
        <f t="shared" si="5"/>
        <v>2</v>
      </c>
      <c r="G21" s="12" t="s">
        <v>3</v>
      </c>
      <c r="H21" s="20">
        <f t="shared" si="6"/>
        <v>11</v>
      </c>
      <c r="I21" s="82"/>
      <c r="J21" s="84"/>
      <c r="K21" s="19">
        <f t="shared" si="8"/>
        <v>8</v>
      </c>
      <c r="L21" s="12" t="s">
        <v>3</v>
      </c>
      <c r="M21" s="20">
        <f t="shared" si="9"/>
        <v>11</v>
      </c>
      <c r="N21" s="82"/>
      <c r="O21" s="100"/>
      <c r="P21" s="101"/>
      <c r="Q21" s="101"/>
      <c r="R21" s="101"/>
      <c r="S21" s="114"/>
      <c r="T21" s="84"/>
      <c r="U21" s="11">
        <v>4</v>
      </c>
      <c r="V21" s="12" t="s">
        <v>3</v>
      </c>
      <c r="W21" s="11">
        <v>11</v>
      </c>
      <c r="X21" s="82"/>
      <c r="Y21" s="84"/>
      <c r="Z21" s="11">
        <v>8</v>
      </c>
      <c r="AA21" s="12" t="s">
        <v>3</v>
      </c>
      <c r="AB21" s="11">
        <v>11</v>
      </c>
      <c r="AC21" s="82"/>
      <c r="AD21" s="84"/>
      <c r="AE21" s="11">
        <v>9</v>
      </c>
      <c r="AF21" s="12" t="s">
        <v>3</v>
      </c>
      <c r="AG21" s="11">
        <v>11</v>
      </c>
      <c r="AH21" s="82"/>
      <c r="AI21" s="84"/>
      <c r="AJ21" s="11">
        <v>13</v>
      </c>
      <c r="AK21" s="12" t="s">
        <v>3</v>
      </c>
      <c r="AL21" s="11">
        <v>11</v>
      </c>
      <c r="AM21" s="82"/>
      <c r="AN21" s="84"/>
      <c r="AO21" s="11">
        <v>6</v>
      </c>
      <c r="AP21" s="12" t="s">
        <v>3</v>
      </c>
      <c r="AQ21" s="11">
        <v>11</v>
      </c>
      <c r="AR21" s="87"/>
      <c r="AS21" s="80"/>
      <c r="AT21" s="65"/>
      <c r="AU21" s="77"/>
      <c r="AV21" s="67"/>
      <c r="AW21" s="133"/>
    </row>
    <row r="22" spans="1:49" ht="12" customHeight="1" x14ac:dyDescent="0.2">
      <c r="A22" s="1">
        <f t="shared" si="3"/>
        <v>3</v>
      </c>
      <c r="B22" s="1">
        <f t="shared" si="4"/>
        <v>4</v>
      </c>
      <c r="C22" s="93"/>
      <c r="D22" s="90" t="s">
        <v>23</v>
      </c>
      <c r="E22" s="106"/>
      <c r="F22" s="19" t="str">
        <f t="shared" si="5"/>
        <v/>
      </c>
      <c r="G22" s="12" t="s">
        <v>3</v>
      </c>
      <c r="H22" s="20" t="str">
        <f t="shared" si="6"/>
        <v/>
      </c>
      <c r="I22" s="82"/>
      <c r="J22" s="84"/>
      <c r="K22" s="19" t="str">
        <f t="shared" si="8"/>
        <v/>
      </c>
      <c r="L22" s="12" t="s">
        <v>3</v>
      </c>
      <c r="M22" s="20" t="str">
        <f t="shared" si="9"/>
        <v/>
      </c>
      <c r="N22" s="82"/>
      <c r="O22" s="100"/>
      <c r="P22" s="101"/>
      <c r="Q22" s="101"/>
      <c r="R22" s="101"/>
      <c r="S22" s="114"/>
      <c r="T22" s="84"/>
      <c r="U22" s="11"/>
      <c r="V22" s="12" t="s">
        <v>3</v>
      </c>
      <c r="W22" s="11"/>
      <c r="X22" s="82"/>
      <c r="Y22" s="84"/>
      <c r="Z22" s="11"/>
      <c r="AA22" s="12" t="s">
        <v>3</v>
      </c>
      <c r="AB22" s="11"/>
      <c r="AC22" s="82"/>
      <c r="AD22" s="84"/>
      <c r="AE22" s="11">
        <v>5</v>
      </c>
      <c r="AF22" s="12" t="s">
        <v>3</v>
      </c>
      <c r="AG22" s="11">
        <v>11</v>
      </c>
      <c r="AH22" s="82"/>
      <c r="AI22" s="84"/>
      <c r="AJ22" s="11">
        <v>2</v>
      </c>
      <c r="AK22" s="12" t="s">
        <v>3</v>
      </c>
      <c r="AL22" s="11">
        <v>11</v>
      </c>
      <c r="AM22" s="82"/>
      <c r="AN22" s="84"/>
      <c r="AO22" s="11"/>
      <c r="AP22" s="12" t="s">
        <v>3</v>
      </c>
      <c r="AQ22" s="11"/>
      <c r="AR22" s="87"/>
      <c r="AS22" s="80"/>
      <c r="AT22" s="65"/>
      <c r="AU22" s="77"/>
      <c r="AV22" s="67"/>
      <c r="AW22" s="133"/>
    </row>
    <row r="23" spans="1:49" ht="12" customHeight="1" x14ac:dyDescent="0.2">
      <c r="A23" s="1">
        <f t="shared" si="3"/>
        <v>3</v>
      </c>
      <c r="B23" s="1">
        <f t="shared" si="4"/>
        <v>5</v>
      </c>
      <c r="C23" s="112"/>
      <c r="D23" s="91"/>
      <c r="E23" s="107"/>
      <c r="F23" s="21" t="str">
        <f t="shared" si="5"/>
        <v/>
      </c>
      <c r="G23" s="14" t="s">
        <v>3</v>
      </c>
      <c r="H23" s="22" t="str">
        <f t="shared" si="6"/>
        <v/>
      </c>
      <c r="I23" s="86"/>
      <c r="J23" s="85"/>
      <c r="K23" s="21" t="str">
        <f t="shared" si="8"/>
        <v/>
      </c>
      <c r="L23" s="14" t="s">
        <v>3</v>
      </c>
      <c r="M23" s="22" t="str">
        <f t="shared" si="9"/>
        <v/>
      </c>
      <c r="N23" s="86"/>
      <c r="O23" s="115"/>
      <c r="P23" s="116"/>
      <c r="Q23" s="116"/>
      <c r="R23" s="116"/>
      <c r="S23" s="117"/>
      <c r="T23" s="85"/>
      <c r="U23" s="13"/>
      <c r="V23" s="14" t="s">
        <v>3</v>
      </c>
      <c r="W23" s="13"/>
      <c r="X23" s="86"/>
      <c r="Y23" s="85"/>
      <c r="Z23" s="13"/>
      <c r="AA23" s="14" t="s">
        <v>3</v>
      </c>
      <c r="AB23" s="13"/>
      <c r="AC23" s="86"/>
      <c r="AD23" s="85"/>
      <c r="AE23" s="13"/>
      <c r="AF23" s="14" t="s">
        <v>3</v>
      </c>
      <c r="AG23" s="13"/>
      <c r="AH23" s="86"/>
      <c r="AI23" s="85"/>
      <c r="AJ23" s="13"/>
      <c r="AK23" s="14" t="s">
        <v>3</v>
      </c>
      <c r="AL23" s="13"/>
      <c r="AM23" s="86"/>
      <c r="AN23" s="85"/>
      <c r="AO23" s="13"/>
      <c r="AP23" s="14" t="s">
        <v>3</v>
      </c>
      <c r="AQ23" s="13"/>
      <c r="AR23" s="88"/>
      <c r="AS23" s="80"/>
      <c r="AT23" s="65"/>
      <c r="AU23" s="77"/>
      <c r="AV23" s="67"/>
      <c r="AW23" s="133"/>
    </row>
    <row r="24" spans="1:49" ht="12" customHeight="1" x14ac:dyDescent="0.2">
      <c r="A24" s="1">
        <f t="shared" si="3"/>
        <v>4</v>
      </c>
      <c r="B24" s="1">
        <f t="shared" si="4"/>
        <v>1</v>
      </c>
      <c r="C24" s="92">
        <v>4</v>
      </c>
      <c r="D24" s="95" t="s">
        <v>14</v>
      </c>
      <c r="E24" s="7" t="str">
        <f>IF(T9="","",IF(T9="○","×","○"))</f>
        <v>○</v>
      </c>
      <c r="F24" s="15">
        <f t="shared" si="5"/>
        <v>11</v>
      </c>
      <c r="G24" s="16" t="s">
        <v>3</v>
      </c>
      <c r="H24" s="17">
        <f t="shared" si="6"/>
        <v>8</v>
      </c>
      <c r="I24" s="23"/>
      <c r="J24" s="7" t="str">
        <f>IF(T14="","",IF(T14="○","×","○"))</f>
        <v>×</v>
      </c>
      <c r="K24" s="15">
        <f t="shared" si="8"/>
        <v>2</v>
      </c>
      <c r="L24" s="16" t="s">
        <v>3</v>
      </c>
      <c r="M24" s="17">
        <f t="shared" si="9"/>
        <v>11</v>
      </c>
      <c r="N24" s="23"/>
      <c r="O24" s="7" t="str">
        <f>IF(T19="","",IF(T19="○","×","○"))</f>
        <v>○</v>
      </c>
      <c r="P24" s="15">
        <f t="shared" ref="P24:P43" si="10">IF(INDEX($E$9:$AR$48,(P$5-1)*5+$B24,($A24-1)*5+4)="","",INDEX($E$9:$AR$48,(P$5-1)*5+$B24,($A24-1)*5+4))</f>
        <v>11</v>
      </c>
      <c r="Q24" s="16" t="s">
        <v>3</v>
      </c>
      <c r="R24" s="17">
        <f t="shared" ref="R24:R43" si="11">IF(INDEX($E$9:$AR$48,(R$5-1)*5+$B24,($A24-1)*5+2)="","",INDEX($E$9:$AR$48,(R$5-1)*5+$B24,($A24-1)*5+2))</f>
        <v>4</v>
      </c>
      <c r="S24" s="23"/>
      <c r="T24" s="97" t="str">
        <f>IF(T25="","",IF(T25&gt;X25,"○","×"))</f>
        <v/>
      </c>
      <c r="U24" s="98"/>
      <c r="V24" s="98"/>
      <c r="W24" s="98"/>
      <c r="X24" s="113"/>
      <c r="Y24" s="7" t="str">
        <f>IF(Y25="","",IF(Y25="W","○",IF(Y25="L","×",IF(Y25&gt;AC25,"○","×"))))</f>
        <v>×</v>
      </c>
      <c r="Z24" s="8">
        <v>16</v>
      </c>
      <c r="AA24" s="9" t="s">
        <v>3</v>
      </c>
      <c r="AB24" s="8">
        <v>14</v>
      </c>
      <c r="AC24" s="10"/>
      <c r="AD24" s="7" t="str">
        <f>IF(AD25="","",IF(AD25="W","○",IF(AD25="L","×",IF(AD25&gt;AH25,"○","×"))))</f>
        <v>○</v>
      </c>
      <c r="AE24" s="8">
        <v>11</v>
      </c>
      <c r="AF24" s="9" t="s">
        <v>3</v>
      </c>
      <c r="AG24" s="8">
        <v>6</v>
      </c>
      <c r="AH24" s="10"/>
      <c r="AI24" s="28" t="str">
        <f>IF(AI25="","",IF(AI25="W","○",IF(AI25="L","×",IF(AI25&gt;AM25,"○","×"))))</f>
        <v>×</v>
      </c>
      <c r="AJ24" s="29">
        <v>11</v>
      </c>
      <c r="AK24" s="30" t="s">
        <v>3</v>
      </c>
      <c r="AL24" s="29">
        <v>13</v>
      </c>
      <c r="AM24" s="31"/>
      <c r="AN24" s="28" t="str">
        <f>IF(AN25="","",IF(AN25="W","○",IF(AN25="L","×",IF(AN25&gt;AR25,"○","×"))))</f>
        <v>○</v>
      </c>
      <c r="AO24" s="29">
        <v>10</v>
      </c>
      <c r="AP24" s="30" t="s">
        <v>3</v>
      </c>
      <c r="AQ24" s="29">
        <v>12</v>
      </c>
      <c r="AR24" s="32"/>
      <c r="AS24" s="79">
        <f>IF($D24="","",COUNTIF($E24:$AR28,"○"))</f>
        <v>4</v>
      </c>
      <c r="AT24" s="64">
        <f>IF($D24="","",COUNTIF($E24:$AR28,"×"))</f>
        <v>3</v>
      </c>
      <c r="AU24" s="76">
        <f>IF($D24="","",AS24*2+AT24)</f>
        <v>11</v>
      </c>
      <c r="AV24" s="66">
        <v>5</v>
      </c>
      <c r="AW24" s="133"/>
    </row>
    <row r="25" spans="1:49" ht="12" customHeight="1" x14ac:dyDescent="0.2">
      <c r="A25" s="1">
        <f t="shared" si="3"/>
        <v>4</v>
      </c>
      <c r="B25" s="1">
        <f t="shared" si="4"/>
        <v>2</v>
      </c>
      <c r="C25" s="93"/>
      <c r="D25" s="96"/>
      <c r="E25" s="106">
        <f>IF(T10="W","L",IF(T10="L","W",IF(T10="","",X10)))</f>
        <v>3</v>
      </c>
      <c r="F25" s="19">
        <f t="shared" si="5"/>
        <v>6</v>
      </c>
      <c r="G25" s="12" t="s">
        <v>3</v>
      </c>
      <c r="H25" s="20">
        <f t="shared" si="6"/>
        <v>11</v>
      </c>
      <c r="I25" s="82">
        <f>IF(OR(E25="L",E25="W"),"",T10)</f>
        <v>1</v>
      </c>
      <c r="J25" s="84">
        <f>IF(T15="W","L",IF(T15="L","W",IF(T15="","",X15)))</f>
        <v>1</v>
      </c>
      <c r="K25" s="19">
        <f t="shared" si="8"/>
        <v>9</v>
      </c>
      <c r="L25" s="12" t="s">
        <v>3</v>
      </c>
      <c r="M25" s="20">
        <f t="shared" si="9"/>
        <v>11</v>
      </c>
      <c r="N25" s="82">
        <f>IF(OR(J25="L",J25="W"),"",T15)</f>
        <v>3</v>
      </c>
      <c r="O25" s="84">
        <f>IF(T20="W","L",IF(T20="L","W",IF(T20="","",X20)))</f>
        <v>3</v>
      </c>
      <c r="P25" s="19">
        <f t="shared" si="10"/>
        <v>11</v>
      </c>
      <c r="Q25" s="12" t="s">
        <v>3</v>
      </c>
      <c r="R25" s="20">
        <f t="shared" si="11"/>
        <v>3</v>
      </c>
      <c r="S25" s="82">
        <f>IF(OR(O25="L",O25="W"),"",T20)</f>
        <v>0</v>
      </c>
      <c r="T25" s="100"/>
      <c r="U25" s="101"/>
      <c r="V25" s="101"/>
      <c r="W25" s="101"/>
      <c r="X25" s="114"/>
      <c r="Y25" s="84">
        <f>IF(Z24="","",IF(Z24&gt;AB24,1,0)+IF(Z25&gt;AB25,1,0)+IF(Z26&gt;AB26,1,0)+IF(Z27&gt;AB27,1,0)+IF(Z28&gt;AB28,1,0))</f>
        <v>2</v>
      </c>
      <c r="Z25" s="11">
        <v>5</v>
      </c>
      <c r="AA25" s="12" t="s">
        <v>3</v>
      </c>
      <c r="AB25" s="11">
        <v>11</v>
      </c>
      <c r="AC25" s="82">
        <f>IF(OR(Y25="L",Y25="W"),"",IF(Z24="","",IF(Z24&lt;AB24,1,0)+IF(Z25&lt;AB25,1,0)+IF(Z26&lt;AB26,1,0)+IF(Z27&lt;AB27,1,0)+IF(Z28&lt;AB28,1,0)))</f>
        <v>3</v>
      </c>
      <c r="AD25" s="84">
        <f>IF(AE24="","",IF(AE24&gt;AG24,1,0)+IF(AE25&gt;AG25,1,0)+IF(AE26&gt;AG26,1,0)+IF(AE27&gt;AG27,1,0)+IF(AE28&gt;AG28,1,0))</f>
        <v>3</v>
      </c>
      <c r="AE25" s="11">
        <v>11</v>
      </c>
      <c r="AF25" s="12" t="s">
        <v>3</v>
      </c>
      <c r="AG25" s="11">
        <v>5</v>
      </c>
      <c r="AH25" s="82">
        <f>IF(OR(AD25="L",AD25="W"),"",IF(AE24="","",IF(AE24&lt;AG24,1,0)+IF(AE25&lt;AG25,1,0)+IF(AE26&lt;AG26,1,0)+IF(AE27&lt;AG27,1,0)+IF(AE28&lt;AG28,1,0)))</f>
        <v>0</v>
      </c>
      <c r="AI25" s="118">
        <f>IF(AJ24="","",IF(AJ24&gt;AL24,1,0)+IF(AJ25&gt;AL25,1,0)+IF(AJ26&gt;AL26,1,0)+IF(AJ27&gt;AL27,1,0)+IF(AJ28&gt;AL28,1,0))</f>
        <v>0</v>
      </c>
      <c r="AJ25" s="33">
        <v>4</v>
      </c>
      <c r="AK25" s="34" t="s">
        <v>3</v>
      </c>
      <c r="AL25" s="33">
        <v>11</v>
      </c>
      <c r="AM25" s="120">
        <f>IF(OR(AI25="L",AI25="W"),"",IF(AJ24="","",IF(AJ24&lt;AL24,1,0)+IF(AJ25&lt;AL25,1,0)+IF(AJ26&lt;AL26,1,0)+IF(AJ27&lt;AL27,1,0)+IF(AJ28&lt;AL28,1,0)))</f>
        <v>3</v>
      </c>
      <c r="AN25" s="118">
        <f>IF(AO24="","",IF(AO24&gt;AQ24,1,0)+IF(AO25&gt;AQ25,1,0)+IF(AO26&gt;AQ26,1,0)+IF(AO27&gt;AQ27,1,0)+IF(AO28&gt;AQ28,1,0))</f>
        <v>3</v>
      </c>
      <c r="AO25" s="33">
        <v>11</v>
      </c>
      <c r="AP25" s="34" t="s">
        <v>3</v>
      </c>
      <c r="AQ25" s="33">
        <v>4</v>
      </c>
      <c r="AR25" s="152">
        <f>IF(OR(AN25="L",AN25="W"),"",IF(AO24="","",IF(AO24&lt;AQ24,1,0)+IF(AO25&lt;AQ25,1,0)+IF(AO26&lt;AQ26,1,0)+IF(AO27&lt;AQ27,1,0)+IF(AO28&lt;AQ28,1,0)))</f>
        <v>1</v>
      </c>
      <c r="AS25" s="80"/>
      <c r="AT25" s="65"/>
      <c r="AU25" s="77"/>
      <c r="AV25" s="67"/>
      <c r="AW25" s="133"/>
    </row>
    <row r="26" spans="1:49" ht="12" customHeight="1" x14ac:dyDescent="0.2">
      <c r="A26" s="1">
        <f t="shared" si="3"/>
        <v>4</v>
      </c>
      <c r="B26" s="1">
        <f t="shared" si="4"/>
        <v>3</v>
      </c>
      <c r="C26" s="93"/>
      <c r="D26" s="96"/>
      <c r="E26" s="106"/>
      <c r="F26" s="19">
        <f t="shared" si="5"/>
        <v>11</v>
      </c>
      <c r="G26" s="12" t="s">
        <v>3</v>
      </c>
      <c r="H26" s="20">
        <f t="shared" si="6"/>
        <v>9</v>
      </c>
      <c r="I26" s="82"/>
      <c r="J26" s="84"/>
      <c r="K26" s="19">
        <f t="shared" si="8"/>
        <v>11</v>
      </c>
      <c r="L26" s="12" t="s">
        <v>3</v>
      </c>
      <c r="M26" s="20">
        <f t="shared" si="9"/>
        <v>5</v>
      </c>
      <c r="N26" s="82"/>
      <c r="O26" s="84"/>
      <c r="P26" s="19">
        <f t="shared" si="10"/>
        <v>11</v>
      </c>
      <c r="Q26" s="12" t="s">
        <v>3</v>
      </c>
      <c r="R26" s="20">
        <f t="shared" si="11"/>
        <v>4</v>
      </c>
      <c r="S26" s="82"/>
      <c r="T26" s="100"/>
      <c r="U26" s="101"/>
      <c r="V26" s="101"/>
      <c r="W26" s="101"/>
      <c r="X26" s="114"/>
      <c r="Y26" s="84"/>
      <c r="Z26" s="11">
        <v>5</v>
      </c>
      <c r="AA26" s="12" t="s">
        <v>3</v>
      </c>
      <c r="AB26" s="11">
        <v>11</v>
      </c>
      <c r="AC26" s="82"/>
      <c r="AD26" s="84"/>
      <c r="AE26" s="11">
        <v>11</v>
      </c>
      <c r="AF26" s="12" t="s">
        <v>3</v>
      </c>
      <c r="AG26" s="11">
        <v>5</v>
      </c>
      <c r="AH26" s="82"/>
      <c r="AI26" s="118"/>
      <c r="AJ26" s="33">
        <v>5</v>
      </c>
      <c r="AK26" s="34" t="s">
        <v>3</v>
      </c>
      <c r="AL26" s="33">
        <v>11</v>
      </c>
      <c r="AM26" s="120"/>
      <c r="AN26" s="118"/>
      <c r="AO26" s="33">
        <v>14</v>
      </c>
      <c r="AP26" s="34" t="s">
        <v>3</v>
      </c>
      <c r="AQ26" s="33">
        <v>12</v>
      </c>
      <c r="AR26" s="152"/>
      <c r="AS26" s="80"/>
      <c r="AT26" s="65"/>
      <c r="AU26" s="77"/>
      <c r="AV26" s="67"/>
      <c r="AW26" s="133"/>
    </row>
    <row r="27" spans="1:49" ht="12" customHeight="1" x14ac:dyDescent="0.2">
      <c r="A27" s="1">
        <f t="shared" si="3"/>
        <v>4</v>
      </c>
      <c r="B27" s="1">
        <f t="shared" si="4"/>
        <v>4</v>
      </c>
      <c r="C27" s="93"/>
      <c r="D27" s="90" t="s">
        <v>12</v>
      </c>
      <c r="E27" s="106"/>
      <c r="F27" s="19">
        <f t="shared" si="5"/>
        <v>13</v>
      </c>
      <c r="G27" s="12" t="s">
        <v>3</v>
      </c>
      <c r="H27" s="20">
        <f t="shared" si="6"/>
        <v>11</v>
      </c>
      <c r="I27" s="82"/>
      <c r="J27" s="84"/>
      <c r="K27" s="19">
        <f>IF(INDEX($E$9:$AR$48,(K$5-1)*5+$B27,($A27-1)*5+4)="","",INDEX($E$9:$AR$48,(K$5-1)*5+$B27,($A27-1)*5+4))</f>
        <v>14</v>
      </c>
      <c r="L27" s="12" t="s">
        <v>3</v>
      </c>
      <c r="M27" s="20">
        <f t="shared" si="9"/>
        <v>16</v>
      </c>
      <c r="N27" s="82"/>
      <c r="O27" s="84"/>
      <c r="P27" s="19" t="str">
        <f t="shared" si="10"/>
        <v/>
      </c>
      <c r="Q27" s="12" t="s">
        <v>3</v>
      </c>
      <c r="R27" s="20" t="str">
        <f t="shared" si="11"/>
        <v/>
      </c>
      <c r="S27" s="82"/>
      <c r="T27" s="100"/>
      <c r="U27" s="101"/>
      <c r="V27" s="101"/>
      <c r="W27" s="101"/>
      <c r="X27" s="114"/>
      <c r="Y27" s="84"/>
      <c r="Z27" s="11">
        <v>11</v>
      </c>
      <c r="AA27" s="12" t="s">
        <v>3</v>
      </c>
      <c r="AB27" s="11">
        <v>7</v>
      </c>
      <c r="AC27" s="82"/>
      <c r="AD27" s="84"/>
      <c r="AE27" s="11"/>
      <c r="AF27" s="12" t="s">
        <v>3</v>
      </c>
      <c r="AG27" s="11"/>
      <c r="AH27" s="82"/>
      <c r="AI27" s="118"/>
      <c r="AJ27" s="33"/>
      <c r="AK27" s="34" t="s">
        <v>3</v>
      </c>
      <c r="AL27" s="33"/>
      <c r="AM27" s="120"/>
      <c r="AN27" s="118"/>
      <c r="AO27" s="33">
        <v>11</v>
      </c>
      <c r="AP27" s="34" t="s">
        <v>3</v>
      </c>
      <c r="AQ27" s="33">
        <v>4</v>
      </c>
      <c r="AR27" s="152"/>
      <c r="AS27" s="80"/>
      <c r="AT27" s="65"/>
      <c r="AU27" s="77"/>
      <c r="AV27" s="67"/>
      <c r="AW27" s="133"/>
    </row>
    <row r="28" spans="1:49" ht="12" customHeight="1" x14ac:dyDescent="0.2">
      <c r="A28" s="1">
        <f t="shared" si="3"/>
        <v>4</v>
      </c>
      <c r="B28" s="1">
        <f t="shared" si="4"/>
        <v>5</v>
      </c>
      <c r="C28" s="112"/>
      <c r="D28" s="91"/>
      <c r="E28" s="107"/>
      <c r="F28" s="21" t="str">
        <f t="shared" si="5"/>
        <v/>
      </c>
      <c r="G28" s="14" t="s">
        <v>3</v>
      </c>
      <c r="H28" s="22" t="str">
        <f t="shared" si="6"/>
        <v/>
      </c>
      <c r="I28" s="86"/>
      <c r="J28" s="85"/>
      <c r="K28" s="21" t="str">
        <f t="shared" si="8"/>
        <v/>
      </c>
      <c r="L28" s="14" t="s">
        <v>3</v>
      </c>
      <c r="M28" s="22" t="str">
        <f t="shared" si="9"/>
        <v/>
      </c>
      <c r="N28" s="86"/>
      <c r="O28" s="85"/>
      <c r="P28" s="21" t="str">
        <f t="shared" si="10"/>
        <v/>
      </c>
      <c r="Q28" s="14" t="s">
        <v>3</v>
      </c>
      <c r="R28" s="22" t="str">
        <f t="shared" si="11"/>
        <v/>
      </c>
      <c r="S28" s="86"/>
      <c r="T28" s="115"/>
      <c r="U28" s="116"/>
      <c r="V28" s="116"/>
      <c r="W28" s="116"/>
      <c r="X28" s="117"/>
      <c r="Y28" s="85"/>
      <c r="Z28" s="13">
        <v>6</v>
      </c>
      <c r="AA28" s="14" t="s">
        <v>3</v>
      </c>
      <c r="AB28" s="13">
        <v>11</v>
      </c>
      <c r="AC28" s="86"/>
      <c r="AD28" s="85"/>
      <c r="AE28" s="13"/>
      <c r="AF28" s="14" t="s">
        <v>3</v>
      </c>
      <c r="AG28" s="13"/>
      <c r="AH28" s="86"/>
      <c r="AI28" s="119"/>
      <c r="AJ28" s="35"/>
      <c r="AK28" s="36" t="s">
        <v>3</v>
      </c>
      <c r="AL28" s="35"/>
      <c r="AM28" s="121"/>
      <c r="AN28" s="119"/>
      <c r="AO28" s="35"/>
      <c r="AP28" s="36" t="s">
        <v>3</v>
      </c>
      <c r="AQ28" s="35"/>
      <c r="AR28" s="153"/>
      <c r="AS28" s="80"/>
      <c r="AT28" s="65"/>
      <c r="AU28" s="77"/>
      <c r="AV28" s="67"/>
      <c r="AW28" s="133"/>
    </row>
    <row r="29" spans="1:49" ht="12" customHeight="1" x14ac:dyDescent="0.2">
      <c r="A29" s="1">
        <f t="shared" si="3"/>
        <v>5</v>
      </c>
      <c r="B29" s="1">
        <f t="shared" si="4"/>
        <v>1</v>
      </c>
      <c r="C29" s="92">
        <v>5</v>
      </c>
      <c r="D29" s="95" t="s">
        <v>19</v>
      </c>
      <c r="E29" s="7" t="str">
        <f>IF(Y9="","",IF(Y9="○","×","○"))</f>
        <v>×</v>
      </c>
      <c r="F29" s="15">
        <f t="shared" si="5"/>
        <v>9</v>
      </c>
      <c r="G29" s="16" t="s">
        <v>3</v>
      </c>
      <c r="H29" s="17">
        <f t="shared" si="6"/>
        <v>11</v>
      </c>
      <c r="I29" s="23"/>
      <c r="J29" s="7" t="str">
        <f>IF(Y14="","",IF(Y14="○","×","○"))</f>
        <v>×</v>
      </c>
      <c r="K29" s="15">
        <f t="shared" si="8"/>
        <v>9</v>
      </c>
      <c r="L29" s="16" t="s">
        <v>3</v>
      </c>
      <c r="M29" s="17">
        <f t="shared" si="9"/>
        <v>11</v>
      </c>
      <c r="N29" s="23"/>
      <c r="O29" s="7" t="str">
        <f>IF(Y19="","",IF(Y19="○","×","○"))</f>
        <v>○</v>
      </c>
      <c r="P29" s="15">
        <f t="shared" si="10"/>
        <v>11</v>
      </c>
      <c r="Q29" s="16" t="s">
        <v>3</v>
      </c>
      <c r="R29" s="17">
        <f t="shared" si="11"/>
        <v>6</v>
      </c>
      <c r="S29" s="23"/>
      <c r="T29" s="7" t="str">
        <f>IF(Y24="","",IF(Y24="○","×","○"))</f>
        <v>○</v>
      </c>
      <c r="U29" s="15">
        <f t="shared" ref="U29:U48" si="12">IF(INDEX($E$9:$AR$48,(U$5-1)*5+$B29,($A29-1)*5+4)="","",INDEX($E$9:$AR$48,(U$5-1)*5+$B29,($A29-1)*5+4))</f>
        <v>14</v>
      </c>
      <c r="V29" s="16" t="s">
        <v>3</v>
      </c>
      <c r="W29" s="17">
        <f t="shared" ref="W29:W48" si="13">IF(INDEX($E$9:$AR$48,(W$5-1)*5+$B29,($A29-1)*5+2)="","",INDEX($E$9:$AR$48,(W$5-1)*5+$B29,($A29-1)*5+2))</f>
        <v>16</v>
      </c>
      <c r="X29" s="23"/>
      <c r="Y29" s="97" t="str">
        <f>IF(Y30="","",IF(Y30&gt;AC30,"○","×"))</f>
        <v/>
      </c>
      <c r="Z29" s="98"/>
      <c r="AA29" s="98"/>
      <c r="AB29" s="98"/>
      <c r="AC29" s="113"/>
      <c r="AD29" s="7" t="str">
        <f>IF(AD30="","",IF(AD30="W","○",IF(AD30="L","×",IF(AD30&gt;AH30,"○","×"))))</f>
        <v>○</v>
      </c>
      <c r="AE29" s="8">
        <v>11</v>
      </c>
      <c r="AF29" s="9" t="s">
        <v>3</v>
      </c>
      <c r="AG29" s="8">
        <v>4</v>
      </c>
      <c r="AH29" s="10"/>
      <c r="AI29" s="7" t="str">
        <f>IF(AI30="","",IF(AI30="W","○",IF(AI30="L","×",IF(AI30&gt;AM30,"○","×"))))</f>
        <v>×</v>
      </c>
      <c r="AJ29" s="8">
        <v>11</v>
      </c>
      <c r="AK29" s="9" t="s">
        <v>3</v>
      </c>
      <c r="AL29" s="8">
        <v>9</v>
      </c>
      <c r="AM29" s="10"/>
      <c r="AN29" s="7" t="str">
        <f>IF(AN30="","",IF(AN30="W","○",IF(AN30="L","×",IF(AN30&gt;AR30,"○","×"))))</f>
        <v>×</v>
      </c>
      <c r="AO29" s="8">
        <v>9</v>
      </c>
      <c r="AP29" s="9" t="s">
        <v>3</v>
      </c>
      <c r="AQ29" s="8">
        <v>11</v>
      </c>
      <c r="AR29" s="24"/>
      <c r="AS29" s="79">
        <f>IF($D29="","",COUNTIF($E29:$AR33,"○"))</f>
        <v>3</v>
      </c>
      <c r="AT29" s="64">
        <f>IF($D29="","",COUNTIF($E29:$AR33,"×"))</f>
        <v>4</v>
      </c>
      <c r="AU29" s="76">
        <f>IF($D29="","",AS29*2+AT29)</f>
        <v>10</v>
      </c>
      <c r="AV29" s="66">
        <f t="shared" ref="AV29" si="14">IF($D29="","",RANK(AU29,$AU$9:$AU$48))</f>
        <v>6</v>
      </c>
      <c r="AW29" s="133"/>
    </row>
    <row r="30" spans="1:49" ht="12" customHeight="1" x14ac:dyDescent="0.2">
      <c r="A30" s="1">
        <f t="shared" si="3"/>
        <v>5</v>
      </c>
      <c r="B30" s="1">
        <f t="shared" si="4"/>
        <v>2</v>
      </c>
      <c r="C30" s="93"/>
      <c r="D30" s="96"/>
      <c r="E30" s="106">
        <f>IF(Y10="W","L",IF(Y10="L","W",IF(Y10="","",AC10)))</f>
        <v>0</v>
      </c>
      <c r="F30" s="19">
        <f t="shared" si="5"/>
        <v>7</v>
      </c>
      <c r="G30" s="12" t="s">
        <v>3</v>
      </c>
      <c r="H30" s="20">
        <f t="shared" si="6"/>
        <v>11</v>
      </c>
      <c r="I30" s="82">
        <f>IF(OR(E30="L",E30="W"),"",Y10)</f>
        <v>3</v>
      </c>
      <c r="J30" s="84">
        <f>IF(Y15="W","L",IF(Y15="L","W",IF(Y15="","",AC15)))</f>
        <v>1</v>
      </c>
      <c r="K30" s="19">
        <f t="shared" si="8"/>
        <v>9</v>
      </c>
      <c r="L30" s="12" t="s">
        <v>3</v>
      </c>
      <c r="M30" s="20">
        <f t="shared" si="9"/>
        <v>11</v>
      </c>
      <c r="N30" s="82">
        <f>IF(OR(J30="L",J30="W"),"",Y15)</f>
        <v>3</v>
      </c>
      <c r="O30" s="84">
        <f>IF(Y20="W","L",IF(Y20="L","W",IF(Y20="","",AC20)))</f>
        <v>3</v>
      </c>
      <c r="P30" s="19">
        <f t="shared" si="10"/>
        <v>15</v>
      </c>
      <c r="Q30" s="12" t="s">
        <v>3</v>
      </c>
      <c r="R30" s="20">
        <f t="shared" si="11"/>
        <v>13</v>
      </c>
      <c r="S30" s="82">
        <f>IF(OR(O30="L",O30="W"),"",Y20)</f>
        <v>0</v>
      </c>
      <c r="T30" s="84">
        <f>IF(Y25="W","L",IF(Y25="L","W",IF(Y25="","",AC25)))</f>
        <v>3</v>
      </c>
      <c r="U30" s="19">
        <f t="shared" si="12"/>
        <v>11</v>
      </c>
      <c r="V30" s="12" t="s">
        <v>3</v>
      </c>
      <c r="W30" s="20">
        <f t="shared" si="13"/>
        <v>5</v>
      </c>
      <c r="X30" s="82">
        <f>IF(OR(T30="L",T30="W"),"",Y25)</f>
        <v>2</v>
      </c>
      <c r="Y30" s="100"/>
      <c r="Z30" s="101"/>
      <c r="AA30" s="101"/>
      <c r="AB30" s="101"/>
      <c r="AC30" s="114"/>
      <c r="AD30" s="84">
        <f>IF(AE29="","",IF(AE29&gt;AG29,1,0)+IF(AE30&gt;AG30,1,0)+IF(AE31&gt;AG31,1,0)+IF(AE32&gt;AG32,1,0)+IF(AE33&gt;AG33,1,0))</f>
        <v>3</v>
      </c>
      <c r="AE30" s="11">
        <v>11</v>
      </c>
      <c r="AF30" s="12" t="s">
        <v>3</v>
      </c>
      <c r="AG30" s="11">
        <v>7</v>
      </c>
      <c r="AH30" s="82">
        <f>IF(OR(AD30="L",AD30="W"),"",IF(AE29="","",IF(AE29&lt;AG29,1,0)+IF(AE30&lt;AG30,1,0)+IF(AE31&lt;AG31,1,0)+IF(AE32&lt;AG32,1,0)+IF(AE33&lt;AG33,1,0)))</f>
        <v>0</v>
      </c>
      <c r="AI30" s="84">
        <f>IF(AJ29="","",IF(AJ29&gt;AL29,1,0)+IF(AJ30&gt;AL30,1,0)+IF(AJ31&gt;AL31,1,0)+IF(AJ32&gt;AL32,1,0)+IF(AJ33&gt;AL33,1,0))</f>
        <v>2</v>
      </c>
      <c r="AJ30" s="11">
        <v>11</v>
      </c>
      <c r="AK30" s="12" t="s">
        <v>3</v>
      </c>
      <c r="AL30" s="11">
        <v>8</v>
      </c>
      <c r="AM30" s="82">
        <f>IF(OR(AI30="L",AI30="W"),"",IF(AJ29="","",IF(AJ29&lt;AL29,1,0)+IF(AJ30&lt;AL30,1,0)+IF(AJ31&lt;AL31,1,0)+IF(AJ32&lt;AL32,1,0)+IF(AJ33&lt;AL33,1,0)))</f>
        <v>3</v>
      </c>
      <c r="AN30" s="84">
        <f>IF(AO29="","",IF(AO29&gt;AQ29,1,0)+IF(AO30&gt;AQ30,1,0)+IF(AO31&gt;AQ31,1,0)+IF(AO32&gt;AQ32,1,0)+IF(AO33&gt;AQ33,1,0))</f>
        <v>2</v>
      </c>
      <c r="AO30" s="11">
        <v>11</v>
      </c>
      <c r="AP30" s="12" t="s">
        <v>3</v>
      </c>
      <c r="AQ30" s="11">
        <v>5</v>
      </c>
      <c r="AR30" s="87">
        <f>IF(OR(AN30="L",AN30="W"),"",IF(AO29="","",IF(AO29&lt;AQ29,1,0)+IF(AO30&lt;AQ30,1,0)+IF(AO31&lt;AQ31,1,0)+IF(AO32&lt;AQ32,1,0)+IF(AO33&lt;AQ33,1,0)))</f>
        <v>3</v>
      </c>
      <c r="AS30" s="80"/>
      <c r="AT30" s="65"/>
      <c r="AU30" s="77"/>
      <c r="AV30" s="67"/>
      <c r="AW30" s="133"/>
    </row>
    <row r="31" spans="1:49" ht="12" customHeight="1" x14ac:dyDescent="0.2">
      <c r="A31" s="1">
        <f t="shared" si="3"/>
        <v>5</v>
      </c>
      <c r="B31" s="1">
        <f t="shared" si="4"/>
        <v>3</v>
      </c>
      <c r="C31" s="93"/>
      <c r="D31" s="96"/>
      <c r="E31" s="106"/>
      <c r="F31" s="19">
        <f t="shared" si="5"/>
        <v>6</v>
      </c>
      <c r="G31" s="12" t="s">
        <v>3</v>
      </c>
      <c r="H31" s="20">
        <f t="shared" si="6"/>
        <v>11</v>
      </c>
      <c r="I31" s="82"/>
      <c r="J31" s="84"/>
      <c r="K31" s="19">
        <f t="shared" si="8"/>
        <v>11</v>
      </c>
      <c r="L31" s="12" t="s">
        <v>3</v>
      </c>
      <c r="M31" s="20">
        <f t="shared" si="9"/>
        <v>9</v>
      </c>
      <c r="N31" s="82"/>
      <c r="O31" s="84"/>
      <c r="P31" s="19">
        <f t="shared" si="10"/>
        <v>11</v>
      </c>
      <c r="Q31" s="12" t="s">
        <v>3</v>
      </c>
      <c r="R31" s="20">
        <f t="shared" si="11"/>
        <v>8</v>
      </c>
      <c r="S31" s="82"/>
      <c r="T31" s="84"/>
      <c r="U31" s="19">
        <f t="shared" si="12"/>
        <v>11</v>
      </c>
      <c r="V31" s="12" t="s">
        <v>3</v>
      </c>
      <c r="W31" s="20">
        <f t="shared" si="13"/>
        <v>5</v>
      </c>
      <c r="X31" s="82"/>
      <c r="Y31" s="100"/>
      <c r="Z31" s="101"/>
      <c r="AA31" s="101"/>
      <c r="AB31" s="101"/>
      <c r="AC31" s="114"/>
      <c r="AD31" s="84"/>
      <c r="AE31" s="11">
        <v>11</v>
      </c>
      <c r="AF31" s="12" t="s">
        <v>3</v>
      </c>
      <c r="AG31" s="11">
        <v>5</v>
      </c>
      <c r="AH31" s="82"/>
      <c r="AI31" s="84"/>
      <c r="AJ31" s="11">
        <v>9</v>
      </c>
      <c r="AK31" s="12" t="s">
        <v>3</v>
      </c>
      <c r="AL31" s="11">
        <v>11</v>
      </c>
      <c r="AM31" s="82"/>
      <c r="AN31" s="84"/>
      <c r="AO31" s="11">
        <v>9</v>
      </c>
      <c r="AP31" s="12" t="s">
        <v>3</v>
      </c>
      <c r="AQ31" s="11">
        <v>11</v>
      </c>
      <c r="AR31" s="87"/>
      <c r="AS31" s="80"/>
      <c r="AT31" s="65"/>
      <c r="AU31" s="77"/>
      <c r="AV31" s="67"/>
      <c r="AW31" s="133"/>
    </row>
    <row r="32" spans="1:49" ht="12" customHeight="1" x14ac:dyDescent="0.2">
      <c r="A32" s="1">
        <f t="shared" si="3"/>
        <v>5</v>
      </c>
      <c r="B32" s="1">
        <f t="shared" si="4"/>
        <v>4</v>
      </c>
      <c r="C32" s="93"/>
      <c r="D32" s="110" t="s">
        <v>20</v>
      </c>
      <c r="E32" s="106"/>
      <c r="F32" s="19" t="str">
        <f t="shared" si="5"/>
        <v/>
      </c>
      <c r="G32" s="12" t="s">
        <v>3</v>
      </c>
      <c r="H32" s="20" t="str">
        <f t="shared" si="6"/>
        <v/>
      </c>
      <c r="I32" s="82"/>
      <c r="J32" s="84"/>
      <c r="K32" s="19">
        <f t="shared" si="8"/>
        <v>4</v>
      </c>
      <c r="L32" s="12" t="s">
        <v>3</v>
      </c>
      <c r="M32" s="20">
        <f t="shared" si="9"/>
        <v>11</v>
      </c>
      <c r="N32" s="82"/>
      <c r="O32" s="84"/>
      <c r="P32" s="19" t="str">
        <f t="shared" si="10"/>
        <v/>
      </c>
      <c r="Q32" s="12" t="s">
        <v>3</v>
      </c>
      <c r="R32" s="20" t="str">
        <f t="shared" si="11"/>
        <v/>
      </c>
      <c r="S32" s="82"/>
      <c r="T32" s="84"/>
      <c r="U32" s="19">
        <f t="shared" si="12"/>
        <v>7</v>
      </c>
      <c r="V32" s="12" t="s">
        <v>3</v>
      </c>
      <c r="W32" s="20">
        <f t="shared" si="13"/>
        <v>11</v>
      </c>
      <c r="X32" s="82"/>
      <c r="Y32" s="100"/>
      <c r="Z32" s="101"/>
      <c r="AA32" s="101"/>
      <c r="AB32" s="101"/>
      <c r="AC32" s="114"/>
      <c r="AD32" s="84"/>
      <c r="AE32" s="11"/>
      <c r="AF32" s="12" t="s">
        <v>3</v>
      </c>
      <c r="AG32" s="11"/>
      <c r="AH32" s="82"/>
      <c r="AI32" s="84"/>
      <c r="AJ32" s="11">
        <v>10</v>
      </c>
      <c r="AK32" s="12" t="s">
        <v>3</v>
      </c>
      <c r="AL32" s="11">
        <v>12</v>
      </c>
      <c r="AM32" s="82"/>
      <c r="AN32" s="84"/>
      <c r="AO32" s="11">
        <v>11</v>
      </c>
      <c r="AP32" s="12" t="s">
        <v>3</v>
      </c>
      <c r="AQ32" s="11">
        <v>9</v>
      </c>
      <c r="AR32" s="87"/>
      <c r="AS32" s="80"/>
      <c r="AT32" s="65"/>
      <c r="AU32" s="77"/>
      <c r="AV32" s="67"/>
      <c r="AW32" s="133"/>
    </row>
    <row r="33" spans="1:49" ht="12" customHeight="1" x14ac:dyDescent="0.2">
      <c r="A33" s="1">
        <f t="shared" si="3"/>
        <v>5</v>
      </c>
      <c r="B33" s="1">
        <f t="shared" si="4"/>
        <v>5</v>
      </c>
      <c r="C33" s="112"/>
      <c r="D33" s="111"/>
      <c r="E33" s="107"/>
      <c r="F33" s="21" t="str">
        <f t="shared" si="5"/>
        <v/>
      </c>
      <c r="G33" s="14" t="s">
        <v>3</v>
      </c>
      <c r="H33" s="22" t="str">
        <f t="shared" si="6"/>
        <v/>
      </c>
      <c r="I33" s="86"/>
      <c r="J33" s="85"/>
      <c r="K33" s="21" t="str">
        <f t="shared" si="8"/>
        <v/>
      </c>
      <c r="L33" s="14" t="s">
        <v>3</v>
      </c>
      <c r="M33" s="22" t="str">
        <f t="shared" si="9"/>
        <v/>
      </c>
      <c r="N33" s="86"/>
      <c r="O33" s="85"/>
      <c r="P33" s="21" t="str">
        <f t="shared" si="10"/>
        <v/>
      </c>
      <c r="Q33" s="14" t="s">
        <v>3</v>
      </c>
      <c r="R33" s="22" t="str">
        <f t="shared" si="11"/>
        <v/>
      </c>
      <c r="S33" s="86"/>
      <c r="T33" s="85"/>
      <c r="U33" s="21">
        <f t="shared" si="12"/>
        <v>11</v>
      </c>
      <c r="V33" s="14" t="s">
        <v>3</v>
      </c>
      <c r="W33" s="22">
        <f t="shared" si="13"/>
        <v>6</v>
      </c>
      <c r="X33" s="86"/>
      <c r="Y33" s="115"/>
      <c r="Z33" s="116"/>
      <c r="AA33" s="116"/>
      <c r="AB33" s="116"/>
      <c r="AC33" s="117"/>
      <c r="AD33" s="85"/>
      <c r="AE33" s="13"/>
      <c r="AF33" s="14" t="s">
        <v>3</v>
      </c>
      <c r="AG33" s="13"/>
      <c r="AH33" s="86"/>
      <c r="AI33" s="85"/>
      <c r="AJ33" s="13">
        <v>7</v>
      </c>
      <c r="AK33" s="14" t="s">
        <v>3</v>
      </c>
      <c r="AL33" s="13">
        <v>11</v>
      </c>
      <c r="AM33" s="86"/>
      <c r="AN33" s="85"/>
      <c r="AO33" s="13">
        <v>4</v>
      </c>
      <c r="AP33" s="14" t="s">
        <v>3</v>
      </c>
      <c r="AQ33" s="13">
        <v>11</v>
      </c>
      <c r="AR33" s="88"/>
      <c r="AS33" s="80"/>
      <c r="AT33" s="65"/>
      <c r="AU33" s="77"/>
      <c r="AV33" s="67"/>
      <c r="AW33" s="133"/>
    </row>
    <row r="34" spans="1:49" ht="12" customHeight="1" x14ac:dyDescent="0.2">
      <c r="A34" s="1">
        <f t="shared" si="3"/>
        <v>6</v>
      </c>
      <c r="B34" s="1">
        <f t="shared" si="4"/>
        <v>1</v>
      </c>
      <c r="C34" s="92">
        <v>6</v>
      </c>
      <c r="D34" s="95" t="s">
        <v>31</v>
      </c>
      <c r="E34" s="7" t="str">
        <f>IF(AD9="","",IF(AD9="○","×","○"))</f>
        <v>×</v>
      </c>
      <c r="F34" s="15">
        <f t="shared" si="5"/>
        <v>8</v>
      </c>
      <c r="G34" s="16" t="s">
        <v>3</v>
      </c>
      <c r="H34" s="17">
        <f t="shared" si="6"/>
        <v>11</v>
      </c>
      <c r="I34" s="23"/>
      <c r="J34" s="7" t="str">
        <f>IF(AD14="","",IF(AD14="○","×","○"))</f>
        <v>×</v>
      </c>
      <c r="K34" s="15">
        <f t="shared" si="8"/>
        <v>8</v>
      </c>
      <c r="L34" s="16" t="s">
        <v>3</v>
      </c>
      <c r="M34" s="17">
        <f t="shared" si="9"/>
        <v>11</v>
      </c>
      <c r="N34" s="23"/>
      <c r="O34" s="7" t="str">
        <f>IF(AD19="","",IF(AD19="○","×","○"))</f>
        <v>○</v>
      </c>
      <c r="P34" s="15">
        <f t="shared" si="10"/>
        <v>11</v>
      </c>
      <c r="Q34" s="16" t="s">
        <v>3</v>
      </c>
      <c r="R34" s="17">
        <f t="shared" si="11"/>
        <v>4</v>
      </c>
      <c r="S34" s="23"/>
      <c r="T34" s="7" t="str">
        <f>IF(AD24="","",IF(AD24="○","×","○"))</f>
        <v>×</v>
      </c>
      <c r="U34" s="15">
        <f t="shared" si="12"/>
        <v>6</v>
      </c>
      <c r="V34" s="16" t="s">
        <v>3</v>
      </c>
      <c r="W34" s="17">
        <f t="shared" si="13"/>
        <v>11</v>
      </c>
      <c r="X34" s="23"/>
      <c r="Y34" s="7" t="str">
        <f>IF(AD29="","",IF(AD29="○","×","○"))</f>
        <v>×</v>
      </c>
      <c r="Z34" s="15">
        <f t="shared" ref="Z34:Z48" si="15">IF(INDEX($E$9:$AR$48,(Z$5-1)*5+$B34,($A34-1)*5+4)="","",INDEX($E$9:$AR$48,(Z$5-1)*5+$B34,($A34-1)*5+4))</f>
        <v>4</v>
      </c>
      <c r="AA34" s="16" t="s">
        <v>3</v>
      </c>
      <c r="AB34" s="17">
        <f t="shared" ref="AB34:AB48" si="16">IF(INDEX($E$9:$AR$48,(AB$5-1)*5+$B34,($A34-1)*5+2)="","",INDEX($E$9:$AR$48,(AB$5-1)*5+$B34,($A34-1)*5+2))</f>
        <v>11</v>
      </c>
      <c r="AC34" s="23"/>
      <c r="AD34" s="97" t="str">
        <f>IF(AD35="","",IF(AD35&gt;AH35,"○","×"))</f>
        <v/>
      </c>
      <c r="AE34" s="98"/>
      <c r="AF34" s="98"/>
      <c r="AG34" s="98"/>
      <c r="AH34" s="113"/>
      <c r="AI34" s="7" t="str">
        <f>IF(AI35="","",IF(AI35="W","○",IF(AI35="L","×",IF(AI35&gt;AM35,"○","×"))))</f>
        <v>×</v>
      </c>
      <c r="AJ34" s="8">
        <v>6</v>
      </c>
      <c r="AK34" s="9" t="s">
        <v>3</v>
      </c>
      <c r="AL34" s="8">
        <v>11</v>
      </c>
      <c r="AM34" s="10"/>
      <c r="AN34" s="7" t="str">
        <f>IF(AN35="","",IF(AN35="W","○",IF(AN35="L","×",IF(AN35&gt;AR35,"○","×"))))</f>
        <v>×</v>
      </c>
      <c r="AO34" s="8">
        <v>9</v>
      </c>
      <c r="AP34" s="9" t="s">
        <v>3</v>
      </c>
      <c r="AQ34" s="8">
        <v>11</v>
      </c>
      <c r="AR34" s="24"/>
      <c r="AS34" s="79">
        <f>IF($D34="","",COUNTIF($E34:$AR38,"○"))</f>
        <v>1</v>
      </c>
      <c r="AT34" s="64">
        <f>IF($D34="","",COUNTIF($E34:$AR38,"×"))</f>
        <v>6</v>
      </c>
      <c r="AU34" s="76">
        <f>IF($D34="","",AS34*2+AT34)</f>
        <v>8</v>
      </c>
      <c r="AV34" s="66">
        <f t="shared" ref="AV34" si="17">IF($D34="","",RANK(AU34,$AU$9:$AU$48))</f>
        <v>7</v>
      </c>
      <c r="AW34" s="133"/>
    </row>
    <row r="35" spans="1:49" ht="12" customHeight="1" x14ac:dyDescent="0.2">
      <c r="A35" s="1">
        <f t="shared" si="3"/>
        <v>6</v>
      </c>
      <c r="B35" s="1">
        <f t="shared" si="4"/>
        <v>2</v>
      </c>
      <c r="C35" s="93"/>
      <c r="D35" s="96"/>
      <c r="E35" s="106">
        <f>IF(AD10="W","L",IF(AD10="L","W",IF(AD10="","",AH10)))</f>
        <v>0</v>
      </c>
      <c r="F35" s="19">
        <f t="shared" si="5"/>
        <v>4</v>
      </c>
      <c r="G35" s="12" t="s">
        <v>3</v>
      </c>
      <c r="H35" s="20">
        <f t="shared" si="6"/>
        <v>11</v>
      </c>
      <c r="I35" s="82">
        <f>IF(OR(E35="L",E35="W"),"",AD10)</f>
        <v>3</v>
      </c>
      <c r="J35" s="84">
        <f>IF(AD15="W","L",IF(AD15="L","W",IF(AD15="","",AH15)))</f>
        <v>0</v>
      </c>
      <c r="K35" s="19">
        <f t="shared" si="8"/>
        <v>7</v>
      </c>
      <c r="L35" s="12" t="s">
        <v>3</v>
      </c>
      <c r="M35" s="20">
        <f t="shared" si="9"/>
        <v>11</v>
      </c>
      <c r="N35" s="82">
        <f>IF(OR(J35="L",J35="W"),"",AD15)</f>
        <v>3</v>
      </c>
      <c r="O35" s="84">
        <f>IF(AD20="W","L",IF(AD20="L","W",IF(AD20="","",AH20)))</f>
        <v>3</v>
      </c>
      <c r="P35" s="19">
        <f t="shared" si="10"/>
        <v>9</v>
      </c>
      <c r="Q35" s="12" t="s">
        <v>3</v>
      </c>
      <c r="R35" s="20">
        <f t="shared" si="11"/>
        <v>11</v>
      </c>
      <c r="S35" s="82">
        <f>IF(OR(O35="L",O35="W"),"",AD20)</f>
        <v>1</v>
      </c>
      <c r="T35" s="84">
        <f>IF(AD25="W","L",IF(AD25="L","W",IF(AD25="","",AH25)))</f>
        <v>0</v>
      </c>
      <c r="U35" s="19">
        <f t="shared" si="12"/>
        <v>5</v>
      </c>
      <c r="V35" s="12" t="s">
        <v>3</v>
      </c>
      <c r="W35" s="20">
        <f t="shared" si="13"/>
        <v>11</v>
      </c>
      <c r="X35" s="82">
        <f>IF(OR(T35="L",T35="W"),"",AD25)</f>
        <v>3</v>
      </c>
      <c r="Y35" s="84">
        <f>IF(AD30="W","L",IF(AD30="L","W",IF(AD30="","",AH30)))</f>
        <v>0</v>
      </c>
      <c r="Z35" s="19">
        <f t="shared" si="15"/>
        <v>7</v>
      </c>
      <c r="AA35" s="12" t="s">
        <v>3</v>
      </c>
      <c r="AB35" s="20">
        <f t="shared" si="16"/>
        <v>11</v>
      </c>
      <c r="AC35" s="82">
        <f>IF(OR(Y35="L",Y35="W"),"",AD30)</f>
        <v>3</v>
      </c>
      <c r="AD35" s="100"/>
      <c r="AE35" s="101"/>
      <c r="AF35" s="101"/>
      <c r="AG35" s="101"/>
      <c r="AH35" s="114"/>
      <c r="AI35" s="84">
        <f>IF(AJ34="","",IF(AJ34&gt;AL34,1,0)+IF(AJ35&gt;AL35,1,0)+IF(AJ36&gt;AL36,1,0)+IF(AJ37&gt;AL37,1,0)+IF(AJ38&gt;AL38,1,0))</f>
        <v>0</v>
      </c>
      <c r="AJ35" s="11">
        <v>8</v>
      </c>
      <c r="AK35" s="12" t="s">
        <v>3</v>
      </c>
      <c r="AL35" s="11">
        <v>11</v>
      </c>
      <c r="AM35" s="82">
        <f>IF(OR(AI35="L",AI35="W"),"",IF(AJ34="","",IF(AJ34&lt;AL34,1,0)+IF(AJ35&lt;AL35,1,0)+IF(AJ36&lt;AL36,1,0)+IF(AJ37&lt;AL37,1,0)+IF(AJ38&lt;AL38,1,0)))</f>
        <v>3</v>
      </c>
      <c r="AN35" s="84">
        <f>IF(AO34="","",IF(AO34&gt;AQ34,1,0)+IF(AO35&gt;AQ35,1,0)+IF(AO36&gt;AQ36,1,0)+IF(AO37&gt;AQ37,1,0)+IF(AO38&gt;AQ38,1,0))</f>
        <v>1</v>
      </c>
      <c r="AO35" s="11">
        <v>11</v>
      </c>
      <c r="AP35" s="12" t="s">
        <v>3</v>
      </c>
      <c r="AQ35" s="11">
        <v>8</v>
      </c>
      <c r="AR35" s="87">
        <f>IF(OR(AN35="L",AN35="W"),"",IF(AO34="","",IF(AO34&lt;AQ34,1,0)+IF(AO35&lt;AQ35,1,0)+IF(AO36&lt;AQ36,1,0)+IF(AO37&lt;AQ37,1,0)+IF(AO38&lt;AQ38,1,0)))</f>
        <v>3</v>
      </c>
      <c r="AS35" s="80"/>
      <c r="AT35" s="65"/>
      <c r="AU35" s="77"/>
      <c r="AV35" s="67"/>
      <c r="AW35" s="133"/>
    </row>
    <row r="36" spans="1:49" ht="12" customHeight="1" x14ac:dyDescent="0.2">
      <c r="A36" s="1">
        <f t="shared" si="3"/>
        <v>6</v>
      </c>
      <c r="B36" s="1">
        <f t="shared" si="4"/>
        <v>3</v>
      </c>
      <c r="C36" s="93"/>
      <c r="D36" s="96"/>
      <c r="E36" s="106"/>
      <c r="F36" s="19">
        <f t="shared" si="5"/>
        <v>3</v>
      </c>
      <c r="G36" s="12" t="s">
        <v>3</v>
      </c>
      <c r="H36" s="20">
        <f t="shared" si="6"/>
        <v>11</v>
      </c>
      <c r="I36" s="82"/>
      <c r="J36" s="84"/>
      <c r="K36" s="19">
        <f t="shared" si="8"/>
        <v>6</v>
      </c>
      <c r="L36" s="12" t="s">
        <v>3</v>
      </c>
      <c r="M36" s="20">
        <f t="shared" si="9"/>
        <v>11</v>
      </c>
      <c r="N36" s="82"/>
      <c r="O36" s="84"/>
      <c r="P36" s="19">
        <f t="shared" si="10"/>
        <v>11</v>
      </c>
      <c r="Q36" s="12" t="s">
        <v>3</v>
      </c>
      <c r="R36" s="20">
        <f t="shared" si="11"/>
        <v>9</v>
      </c>
      <c r="S36" s="82"/>
      <c r="T36" s="84"/>
      <c r="U36" s="19">
        <f t="shared" si="12"/>
        <v>5</v>
      </c>
      <c r="V36" s="12" t="s">
        <v>3</v>
      </c>
      <c r="W36" s="20">
        <f t="shared" si="13"/>
        <v>11</v>
      </c>
      <c r="X36" s="82"/>
      <c r="Y36" s="84"/>
      <c r="Z36" s="19">
        <f t="shared" si="15"/>
        <v>5</v>
      </c>
      <c r="AA36" s="12" t="s">
        <v>3</v>
      </c>
      <c r="AB36" s="20">
        <f t="shared" si="16"/>
        <v>11</v>
      </c>
      <c r="AC36" s="82"/>
      <c r="AD36" s="100"/>
      <c r="AE36" s="101"/>
      <c r="AF36" s="101"/>
      <c r="AG36" s="101"/>
      <c r="AH36" s="114"/>
      <c r="AI36" s="84"/>
      <c r="AJ36" s="11">
        <v>9</v>
      </c>
      <c r="AK36" s="12" t="s">
        <v>3</v>
      </c>
      <c r="AL36" s="11">
        <v>11</v>
      </c>
      <c r="AM36" s="82"/>
      <c r="AN36" s="84"/>
      <c r="AO36" s="11">
        <v>5</v>
      </c>
      <c r="AP36" s="12" t="s">
        <v>3</v>
      </c>
      <c r="AQ36" s="11">
        <v>11</v>
      </c>
      <c r="AR36" s="87"/>
      <c r="AS36" s="80"/>
      <c r="AT36" s="65"/>
      <c r="AU36" s="77"/>
      <c r="AV36" s="67"/>
      <c r="AW36" s="133"/>
    </row>
    <row r="37" spans="1:49" ht="12" customHeight="1" x14ac:dyDescent="0.2">
      <c r="A37" s="1">
        <f t="shared" si="3"/>
        <v>6</v>
      </c>
      <c r="B37" s="1">
        <f t="shared" si="4"/>
        <v>4</v>
      </c>
      <c r="C37" s="93"/>
      <c r="D37" s="90" t="s">
        <v>12</v>
      </c>
      <c r="E37" s="106"/>
      <c r="F37" s="19" t="str">
        <f t="shared" si="5"/>
        <v/>
      </c>
      <c r="G37" s="12" t="s">
        <v>3</v>
      </c>
      <c r="H37" s="20" t="str">
        <f t="shared" si="6"/>
        <v/>
      </c>
      <c r="I37" s="82"/>
      <c r="J37" s="84"/>
      <c r="K37" s="19" t="str">
        <f t="shared" si="8"/>
        <v/>
      </c>
      <c r="L37" s="12" t="s">
        <v>3</v>
      </c>
      <c r="M37" s="20" t="str">
        <f t="shared" si="9"/>
        <v/>
      </c>
      <c r="N37" s="82"/>
      <c r="O37" s="84"/>
      <c r="P37" s="19">
        <f t="shared" si="10"/>
        <v>11</v>
      </c>
      <c r="Q37" s="12" t="s">
        <v>3</v>
      </c>
      <c r="R37" s="20">
        <f t="shared" si="11"/>
        <v>5</v>
      </c>
      <c r="S37" s="82"/>
      <c r="T37" s="84"/>
      <c r="U37" s="19" t="str">
        <f t="shared" si="12"/>
        <v/>
      </c>
      <c r="V37" s="12" t="s">
        <v>3</v>
      </c>
      <c r="W37" s="20" t="str">
        <f t="shared" si="13"/>
        <v/>
      </c>
      <c r="X37" s="82"/>
      <c r="Y37" s="84"/>
      <c r="Z37" s="19" t="str">
        <f t="shared" si="15"/>
        <v/>
      </c>
      <c r="AA37" s="12" t="s">
        <v>3</v>
      </c>
      <c r="AB37" s="20" t="str">
        <f t="shared" si="16"/>
        <v/>
      </c>
      <c r="AC37" s="82"/>
      <c r="AD37" s="100"/>
      <c r="AE37" s="101"/>
      <c r="AF37" s="101"/>
      <c r="AG37" s="101"/>
      <c r="AH37" s="114"/>
      <c r="AI37" s="84"/>
      <c r="AJ37" s="11"/>
      <c r="AK37" s="12" t="s">
        <v>3</v>
      </c>
      <c r="AL37" s="11"/>
      <c r="AM37" s="82"/>
      <c r="AN37" s="84"/>
      <c r="AO37" s="11">
        <v>9</v>
      </c>
      <c r="AP37" s="12" t="s">
        <v>3</v>
      </c>
      <c r="AQ37" s="11">
        <v>11</v>
      </c>
      <c r="AR37" s="87"/>
      <c r="AS37" s="80"/>
      <c r="AT37" s="65"/>
      <c r="AU37" s="77"/>
      <c r="AV37" s="67"/>
      <c r="AW37" s="133"/>
    </row>
    <row r="38" spans="1:49" ht="12" customHeight="1" x14ac:dyDescent="0.2">
      <c r="A38" s="1">
        <f t="shared" si="3"/>
        <v>6</v>
      </c>
      <c r="B38" s="1">
        <f t="shared" si="4"/>
        <v>5</v>
      </c>
      <c r="C38" s="112"/>
      <c r="D38" s="91"/>
      <c r="E38" s="107"/>
      <c r="F38" s="21" t="str">
        <f t="shared" si="5"/>
        <v/>
      </c>
      <c r="G38" s="14" t="s">
        <v>3</v>
      </c>
      <c r="H38" s="22" t="str">
        <f t="shared" si="6"/>
        <v/>
      </c>
      <c r="I38" s="86"/>
      <c r="J38" s="85"/>
      <c r="K38" s="21" t="str">
        <f t="shared" si="8"/>
        <v/>
      </c>
      <c r="L38" s="14" t="s">
        <v>3</v>
      </c>
      <c r="M38" s="22" t="str">
        <f t="shared" si="9"/>
        <v/>
      </c>
      <c r="N38" s="86"/>
      <c r="O38" s="85"/>
      <c r="P38" s="21" t="str">
        <f t="shared" si="10"/>
        <v/>
      </c>
      <c r="Q38" s="14" t="s">
        <v>3</v>
      </c>
      <c r="R38" s="22" t="str">
        <f t="shared" si="11"/>
        <v/>
      </c>
      <c r="S38" s="86"/>
      <c r="T38" s="85"/>
      <c r="U38" s="21" t="str">
        <f t="shared" si="12"/>
        <v/>
      </c>
      <c r="V38" s="14" t="s">
        <v>3</v>
      </c>
      <c r="W38" s="22" t="str">
        <f t="shared" si="13"/>
        <v/>
      </c>
      <c r="X38" s="86"/>
      <c r="Y38" s="85"/>
      <c r="Z38" s="21" t="str">
        <f t="shared" si="15"/>
        <v/>
      </c>
      <c r="AA38" s="14" t="s">
        <v>3</v>
      </c>
      <c r="AB38" s="22" t="str">
        <f t="shared" si="16"/>
        <v/>
      </c>
      <c r="AC38" s="86"/>
      <c r="AD38" s="115"/>
      <c r="AE38" s="116"/>
      <c r="AF38" s="116"/>
      <c r="AG38" s="116"/>
      <c r="AH38" s="117"/>
      <c r="AI38" s="85"/>
      <c r="AJ38" s="13"/>
      <c r="AK38" s="14" t="s">
        <v>3</v>
      </c>
      <c r="AL38" s="13"/>
      <c r="AM38" s="86"/>
      <c r="AN38" s="85"/>
      <c r="AO38" s="13"/>
      <c r="AP38" s="14" t="s">
        <v>3</v>
      </c>
      <c r="AQ38" s="13"/>
      <c r="AR38" s="88"/>
      <c r="AS38" s="80"/>
      <c r="AT38" s="65"/>
      <c r="AU38" s="77"/>
      <c r="AV38" s="67"/>
      <c r="AW38" s="133"/>
    </row>
    <row r="39" spans="1:49" ht="12" customHeight="1" x14ac:dyDescent="0.2">
      <c r="A39" s="1">
        <f t="shared" si="3"/>
        <v>7</v>
      </c>
      <c r="B39" s="1">
        <f t="shared" si="4"/>
        <v>1</v>
      </c>
      <c r="C39" s="92">
        <v>7</v>
      </c>
      <c r="D39" s="95" t="s">
        <v>21</v>
      </c>
      <c r="E39" s="7" t="str">
        <f>IF(AI9="","",IF(AI9="○","×","○"))</f>
        <v>×</v>
      </c>
      <c r="F39" s="15">
        <f t="shared" si="5"/>
        <v>9</v>
      </c>
      <c r="G39" s="16" t="s">
        <v>3</v>
      </c>
      <c r="H39" s="17">
        <f t="shared" si="6"/>
        <v>11</v>
      </c>
      <c r="I39" s="23"/>
      <c r="J39" s="7" t="str">
        <f>IF(AI14="","",IF(AI14="○","×","○"))</f>
        <v>×</v>
      </c>
      <c r="K39" s="15">
        <f t="shared" si="8"/>
        <v>3</v>
      </c>
      <c r="L39" s="16" t="s">
        <v>3</v>
      </c>
      <c r="M39" s="17">
        <f t="shared" si="9"/>
        <v>11</v>
      </c>
      <c r="N39" s="23"/>
      <c r="O39" s="7" t="str">
        <f>IF(AI19="","",IF(AI19="○","×","○"))</f>
        <v>○</v>
      </c>
      <c r="P39" s="15">
        <f t="shared" si="10"/>
        <v>16</v>
      </c>
      <c r="Q39" s="16" t="s">
        <v>3</v>
      </c>
      <c r="R39" s="17">
        <f t="shared" si="11"/>
        <v>14</v>
      </c>
      <c r="S39" s="23"/>
      <c r="T39" s="28" t="str">
        <f>IF(AI24="","",IF(AI24="○","×","○"))</f>
        <v>○</v>
      </c>
      <c r="U39" s="37">
        <f t="shared" si="12"/>
        <v>13</v>
      </c>
      <c r="V39" s="38" t="s">
        <v>3</v>
      </c>
      <c r="W39" s="39">
        <f t="shared" si="13"/>
        <v>11</v>
      </c>
      <c r="X39" s="40"/>
      <c r="Y39" s="7" t="str">
        <f>IF(AI29="","",IF(AI29="○","×","○"))</f>
        <v>○</v>
      </c>
      <c r="Z39" s="15">
        <f t="shared" si="15"/>
        <v>9</v>
      </c>
      <c r="AA39" s="16" t="s">
        <v>3</v>
      </c>
      <c r="AB39" s="17">
        <f t="shared" si="16"/>
        <v>11</v>
      </c>
      <c r="AC39" s="23"/>
      <c r="AD39" s="7" t="str">
        <f>IF(AI34="","",IF(AI34="○","×","○"))</f>
        <v>○</v>
      </c>
      <c r="AE39" s="15">
        <f t="shared" ref="AE39:AE48" si="18">IF(INDEX($E$9:$AR$48,(AE$5-1)*5+$B39,($A39-1)*5+4)="","",INDEX($E$9:$AR$48,(AE$5-1)*5+$B39,($A39-1)*5+4))</f>
        <v>11</v>
      </c>
      <c r="AF39" s="16" t="s">
        <v>3</v>
      </c>
      <c r="AG39" s="17">
        <f t="shared" ref="AG39:AG48" si="19">IF(INDEX($E$9:$AR$48,(AG$5-1)*5+$B39,($A39-1)*5+2)="","",INDEX($E$9:$AR$48,(AG$5-1)*5+$B39,($A39-1)*5+2))</f>
        <v>6</v>
      </c>
      <c r="AH39" s="23"/>
      <c r="AI39" s="97" t="str">
        <f>IF(AI40="","",IF(AI40&gt;AM40,"○","×"))</f>
        <v/>
      </c>
      <c r="AJ39" s="98"/>
      <c r="AK39" s="98"/>
      <c r="AL39" s="98"/>
      <c r="AM39" s="113"/>
      <c r="AN39" s="28" t="str">
        <f>IF(AN40="","",IF(AN40="W","○",IF(AN40="L","×",IF(AN40&gt;AR40,"○","×"))))</f>
        <v>×</v>
      </c>
      <c r="AO39" s="29">
        <v>5</v>
      </c>
      <c r="AP39" s="30" t="s">
        <v>3</v>
      </c>
      <c r="AQ39" s="29">
        <v>11</v>
      </c>
      <c r="AR39" s="32"/>
      <c r="AS39" s="79">
        <f>IF($D39="","",COUNTIF($E39:$AR43,"○"))</f>
        <v>4</v>
      </c>
      <c r="AT39" s="64">
        <f>IF($D39="","",COUNTIF($E39:$AR43,"×"))</f>
        <v>3</v>
      </c>
      <c r="AU39" s="76">
        <f>IF($D39="","",AS39*2+AT39)</f>
        <v>11</v>
      </c>
      <c r="AV39" s="66">
        <v>4</v>
      </c>
      <c r="AW39" s="133"/>
    </row>
    <row r="40" spans="1:49" ht="12" customHeight="1" x14ac:dyDescent="0.2">
      <c r="A40" s="1">
        <f t="shared" si="3"/>
        <v>7</v>
      </c>
      <c r="B40" s="1">
        <f t="shared" si="4"/>
        <v>2</v>
      </c>
      <c r="C40" s="93"/>
      <c r="D40" s="96"/>
      <c r="E40" s="106">
        <f>IF(AI10="W","L",IF(AI10="L","W",IF(AI10="","",AM10)))</f>
        <v>0</v>
      </c>
      <c r="F40" s="19">
        <f t="shared" si="5"/>
        <v>6</v>
      </c>
      <c r="G40" s="12" t="s">
        <v>3</v>
      </c>
      <c r="H40" s="20">
        <f t="shared" si="6"/>
        <v>11</v>
      </c>
      <c r="I40" s="82">
        <f>IF(OR(E40="L",E40="W"),"",AI10)</f>
        <v>3</v>
      </c>
      <c r="J40" s="84">
        <f>IF(AI15="W","L",IF(AI15="L","W",IF(AI15="","",AM15)))</f>
        <v>0</v>
      </c>
      <c r="K40" s="19">
        <f t="shared" si="8"/>
        <v>8</v>
      </c>
      <c r="L40" s="12" t="s">
        <v>3</v>
      </c>
      <c r="M40" s="20">
        <f t="shared" si="9"/>
        <v>11</v>
      </c>
      <c r="N40" s="82">
        <f>IF(OR(J40="L",J40="W"),"",AI15)</f>
        <v>3</v>
      </c>
      <c r="O40" s="84">
        <f>IF(AI20="W","L",IF(AI20="L","W",IF(AI20="","",AM20)))</f>
        <v>3</v>
      </c>
      <c r="P40" s="19">
        <f t="shared" si="10"/>
        <v>11</v>
      </c>
      <c r="Q40" s="12" t="s">
        <v>3</v>
      </c>
      <c r="R40" s="20">
        <f t="shared" si="11"/>
        <v>5</v>
      </c>
      <c r="S40" s="82">
        <f>IF(OR(O40="L",O40="W"),"",AI20)</f>
        <v>1</v>
      </c>
      <c r="T40" s="118">
        <f>IF(AI25="W","L",IF(AI25="L","W",IF(AI25="","",AM25)))</f>
        <v>3</v>
      </c>
      <c r="U40" s="41">
        <f t="shared" si="12"/>
        <v>11</v>
      </c>
      <c r="V40" s="34" t="s">
        <v>3</v>
      </c>
      <c r="W40" s="42">
        <f t="shared" si="13"/>
        <v>4</v>
      </c>
      <c r="X40" s="120">
        <f>IF(OR(T40="L",T40="W"),"",AI25)</f>
        <v>0</v>
      </c>
      <c r="Y40" s="84">
        <f>IF(AI30="W","L",IF(AI30="L","W",IF(AI30="","",AM30)))</f>
        <v>3</v>
      </c>
      <c r="Z40" s="19">
        <f t="shared" si="15"/>
        <v>8</v>
      </c>
      <c r="AA40" s="12" t="s">
        <v>3</v>
      </c>
      <c r="AB40" s="20">
        <f t="shared" si="16"/>
        <v>11</v>
      </c>
      <c r="AC40" s="82">
        <f>IF(OR(Y40="L",Y40="W"),"",AI30)</f>
        <v>2</v>
      </c>
      <c r="AD40" s="84">
        <f>IF(AI35="W","L",IF(AI35="L","W",IF(AI35="","",AM35)))</f>
        <v>3</v>
      </c>
      <c r="AE40" s="19">
        <f t="shared" si="18"/>
        <v>11</v>
      </c>
      <c r="AF40" s="12" t="s">
        <v>3</v>
      </c>
      <c r="AG40" s="20">
        <f t="shared" si="19"/>
        <v>8</v>
      </c>
      <c r="AH40" s="82">
        <f>IF(OR(AD40="L",AD40="W"),"",AI35)</f>
        <v>0</v>
      </c>
      <c r="AI40" s="100"/>
      <c r="AJ40" s="101"/>
      <c r="AK40" s="101"/>
      <c r="AL40" s="101"/>
      <c r="AM40" s="114"/>
      <c r="AN40" s="118">
        <f>IF(AO39="","",IF(AO39&gt;AQ39,1,0)+IF(AO40&gt;AQ40,1,0)+IF(AO41&gt;AQ41,1,0)+IF(AO42&gt;AQ42,1,0)+IF(AO43&gt;AQ43,1,0))</f>
        <v>0</v>
      </c>
      <c r="AO40" s="33">
        <v>9</v>
      </c>
      <c r="AP40" s="34" t="s">
        <v>3</v>
      </c>
      <c r="AQ40" s="33">
        <v>11</v>
      </c>
      <c r="AR40" s="152">
        <f>IF(OR(AN40="L",AN40="W"),"",IF(AO39="","",IF(AO39&lt;AQ39,1,0)+IF(AO40&lt;AQ40,1,0)+IF(AO41&lt;AQ41,1,0)+IF(AO42&lt;AQ42,1,0)+IF(AO43&lt;AQ43,1,0)))</f>
        <v>3</v>
      </c>
      <c r="AS40" s="80"/>
      <c r="AT40" s="65"/>
      <c r="AU40" s="77"/>
      <c r="AV40" s="67"/>
      <c r="AW40" s="133"/>
    </row>
    <row r="41" spans="1:49" ht="12" customHeight="1" x14ac:dyDescent="0.2">
      <c r="A41" s="1">
        <f t="shared" si="3"/>
        <v>7</v>
      </c>
      <c r="B41" s="1">
        <f t="shared" si="4"/>
        <v>3</v>
      </c>
      <c r="C41" s="93"/>
      <c r="D41" s="96"/>
      <c r="E41" s="106"/>
      <c r="F41" s="19">
        <f t="shared" si="5"/>
        <v>8</v>
      </c>
      <c r="G41" s="12" t="s">
        <v>3</v>
      </c>
      <c r="H41" s="20">
        <f t="shared" si="6"/>
        <v>11</v>
      </c>
      <c r="I41" s="82"/>
      <c r="J41" s="84"/>
      <c r="K41" s="19">
        <f t="shared" si="8"/>
        <v>8</v>
      </c>
      <c r="L41" s="12" t="s">
        <v>3</v>
      </c>
      <c r="M41" s="20">
        <f t="shared" si="9"/>
        <v>11</v>
      </c>
      <c r="N41" s="82"/>
      <c r="O41" s="84"/>
      <c r="P41" s="19">
        <f t="shared" si="10"/>
        <v>11</v>
      </c>
      <c r="Q41" s="12" t="s">
        <v>3</v>
      </c>
      <c r="R41" s="20">
        <f t="shared" si="11"/>
        <v>13</v>
      </c>
      <c r="S41" s="82"/>
      <c r="T41" s="118"/>
      <c r="U41" s="41">
        <f t="shared" si="12"/>
        <v>11</v>
      </c>
      <c r="V41" s="34" t="s">
        <v>3</v>
      </c>
      <c r="W41" s="42">
        <f t="shared" si="13"/>
        <v>5</v>
      </c>
      <c r="X41" s="120"/>
      <c r="Y41" s="84"/>
      <c r="Z41" s="19">
        <f t="shared" si="15"/>
        <v>11</v>
      </c>
      <c r="AA41" s="12" t="s">
        <v>3</v>
      </c>
      <c r="AB41" s="20">
        <f t="shared" si="16"/>
        <v>9</v>
      </c>
      <c r="AC41" s="82"/>
      <c r="AD41" s="84"/>
      <c r="AE41" s="19">
        <f t="shared" si="18"/>
        <v>11</v>
      </c>
      <c r="AF41" s="12" t="s">
        <v>3</v>
      </c>
      <c r="AG41" s="20">
        <f t="shared" si="19"/>
        <v>9</v>
      </c>
      <c r="AH41" s="82"/>
      <c r="AI41" s="100"/>
      <c r="AJ41" s="101"/>
      <c r="AK41" s="101"/>
      <c r="AL41" s="101"/>
      <c r="AM41" s="114"/>
      <c r="AN41" s="118"/>
      <c r="AO41" s="33">
        <v>11</v>
      </c>
      <c r="AP41" s="34" t="s">
        <v>3</v>
      </c>
      <c r="AQ41" s="33">
        <v>13</v>
      </c>
      <c r="AR41" s="152"/>
      <c r="AS41" s="80"/>
      <c r="AT41" s="65"/>
      <c r="AU41" s="77"/>
      <c r="AV41" s="67"/>
      <c r="AW41" s="133"/>
    </row>
    <row r="42" spans="1:49" ht="12" customHeight="1" x14ac:dyDescent="0.2">
      <c r="A42" s="1">
        <f t="shared" si="3"/>
        <v>7</v>
      </c>
      <c r="B42" s="1">
        <f t="shared" si="4"/>
        <v>4</v>
      </c>
      <c r="C42" s="93"/>
      <c r="D42" s="90" t="s">
        <v>12</v>
      </c>
      <c r="E42" s="106"/>
      <c r="F42" s="19" t="str">
        <f t="shared" si="5"/>
        <v/>
      </c>
      <c r="G42" s="12" t="s">
        <v>3</v>
      </c>
      <c r="H42" s="20" t="str">
        <f t="shared" si="6"/>
        <v/>
      </c>
      <c r="I42" s="82"/>
      <c r="J42" s="84"/>
      <c r="K42" s="19" t="str">
        <f t="shared" si="8"/>
        <v/>
      </c>
      <c r="L42" s="12" t="s">
        <v>3</v>
      </c>
      <c r="M42" s="20" t="str">
        <f t="shared" si="9"/>
        <v/>
      </c>
      <c r="N42" s="82"/>
      <c r="O42" s="84"/>
      <c r="P42" s="19">
        <f t="shared" si="10"/>
        <v>11</v>
      </c>
      <c r="Q42" s="12" t="s">
        <v>3</v>
      </c>
      <c r="R42" s="20">
        <f t="shared" si="11"/>
        <v>2</v>
      </c>
      <c r="S42" s="82"/>
      <c r="T42" s="118"/>
      <c r="U42" s="41" t="str">
        <f t="shared" si="12"/>
        <v/>
      </c>
      <c r="V42" s="34" t="s">
        <v>3</v>
      </c>
      <c r="W42" s="42" t="str">
        <f t="shared" si="13"/>
        <v/>
      </c>
      <c r="X42" s="120"/>
      <c r="Y42" s="84"/>
      <c r="Z42" s="19">
        <f t="shared" si="15"/>
        <v>12</v>
      </c>
      <c r="AA42" s="12" t="s">
        <v>3</v>
      </c>
      <c r="AB42" s="20">
        <f t="shared" si="16"/>
        <v>10</v>
      </c>
      <c r="AC42" s="82"/>
      <c r="AD42" s="84"/>
      <c r="AE42" s="19" t="str">
        <f t="shared" si="18"/>
        <v/>
      </c>
      <c r="AF42" s="12" t="s">
        <v>3</v>
      </c>
      <c r="AG42" s="20" t="str">
        <f t="shared" si="19"/>
        <v/>
      </c>
      <c r="AH42" s="82"/>
      <c r="AI42" s="100"/>
      <c r="AJ42" s="101"/>
      <c r="AK42" s="101"/>
      <c r="AL42" s="101"/>
      <c r="AM42" s="114"/>
      <c r="AN42" s="118"/>
      <c r="AO42" s="33"/>
      <c r="AP42" s="34" t="s">
        <v>3</v>
      </c>
      <c r="AQ42" s="33"/>
      <c r="AR42" s="152"/>
      <c r="AS42" s="80"/>
      <c r="AT42" s="65"/>
      <c r="AU42" s="77"/>
      <c r="AV42" s="67"/>
      <c r="AW42" s="133"/>
    </row>
    <row r="43" spans="1:49" ht="12" customHeight="1" x14ac:dyDescent="0.2">
      <c r="A43" s="1">
        <f t="shared" si="3"/>
        <v>7</v>
      </c>
      <c r="B43" s="1">
        <f t="shared" si="4"/>
        <v>5</v>
      </c>
      <c r="C43" s="112"/>
      <c r="D43" s="91"/>
      <c r="E43" s="107"/>
      <c r="F43" s="21" t="str">
        <f t="shared" si="5"/>
        <v/>
      </c>
      <c r="G43" s="14" t="s">
        <v>3</v>
      </c>
      <c r="H43" s="22" t="str">
        <f t="shared" si="6"/>
        <v/>
      </c>
      <c r="I43" s="86"/>
      <c r="J43" s="85"/>
      <c r="K43" s="21" t="str">
        <f t="shared" si="8"/>
        <v/>
      </c>
      <c r="L43" s="14" t="s">
        <v>3</v>
      </c>
      <c r="M43" s="22" t="str">
        <f t="shared" si="9"/>
        <v/>
      </c>
      <c r="N43" s="86"/>
      <c r="O43" s="85"/>
      <c r="P43" s="21" t="str">
        <f t="shared" si="10"/>
        <v/>
      </c>
      <c r="Q43" s="14" t="s">
        <v>3</v>
      </c>
      <c r="R43" s="22" t="str">
        <f t="shared" si="11"/>
        <v/>
      </c>
      <c r="S43" s="86"/>
      <c r="T43" s="119"/>
      <c r="U43" s="43" t="str">
        <f t="shared" si="12"/>
        <v/>
      </c>
      <c r="V43" s="36" t="s">
        <v>3</v>
      </c>
      <c r="W43" s="44" t="str">
        <f t="shared" si="13"/>
        <v/>
      </c>
      <c r="X43" s="121"/>
      <c r="Y43" s="85"/>
      <c r="Z43" s="21">
        <f t="shared" si="15"/>
        <v>11</v>
      </c>
      <c r="AA43" s="14" t="s">
        <v>3</v>
      </c>
      <c r="AB43" s="22">
        <f t="shared" si="16"/>
        <v>7</v>
      </c>
      <c r="AC43" s="86"/>
      <c r="AD43" s="85"/>
      <c r="AE43" s="21" t="str">
        <f t="shared" si="18"/>
        <v/>
      </c>
      <c r="AF43" s="14" t="s">
        <v>3</v>
      </c>
      <c r="AG43" s="22" t="str">
        <f t="shared" si="19"/>
        <v/>
      </c>
      <c r="AH43" s="86"/>
      <c r="AI43" s="115"/>
      <c r="AJ43" s="116"/>
      <c r="AK43" s="116"/>
      <c r="AL43" s="116"/>
      <c r="AM43" s="117"/>
      <c r="AN43" s="119"/>
      <c r="AO43" s="35"/>
      <c r="AP43" s="36" t="s">
        <v>3</v>
      </c>
      <c r="AQ43" s="35"/>
      <c r="AR43" s="153"/>
      <c r="AS43" s="80"/>
      <c r="AT43" s="65"/>
      <c r="AU43" s="77"/>
      <c r="AV43" s="67"/>
      <c r="AW43" s="133"/>
    </row>
    <row r="44" spans="1:49" ht="12" customHeight="1" x14ac:dyDescent="0.2">
      <c r="A44" s="1">
        <f t="shared" si="3"/>
        <v>8</v>
      </c>
      <c r="B44" s="1">
        <f t="shared" si="4"/>
        <v>1</v>
      </c>
      <c r="C44" s="92">
        <v>8</v>
      </c>
      <c r="D44" s="95" t="s">
        <v>13</v>
      </c>
      <c r="E44" s="7" t="str">
        <f>IF(AN9="","",IF(AN9="○","×","○"))</f>
        <v>×</v>
      </c>
      <c r="F44" s="15">
        <f t="shared" si="5"/>
        <v>6</v>
      </c>
      <c r="G44" s="16" t="s">
        <v>3</v>
      </c>
      <c r="H44" s="17">
        <f t="shared" si="6"/>
        <v>11</v>
      </c>
      <c r="I44" s="23"/>
      <c r="J44" s="7" t="str">
        <f>IF(AN14="","",IF(AN14="○","×","○"))</f>
        <v>×</v>
      </c>
      <c r="K44" s="15">
        <f t="shared" si="8"/>
        <v>4</v>
      </c>
      <c r="L44" s="16" t="s">
        <v>3</v>
      </c>
      <c r="M44" s="17">
        <f t="shared" si="9"/>
        <v>11</v>
      </c>
      <c r="N44" s="23"/>
      <c r="O44" s="7" t="str">
        <f>IF(AN19="","",IF(AN19="○","×","○"))</f>
        <v>○</v>
      </c>
      <c r="P44" s="15">
        <f>IF(INDEX($E$9:$AR$48,(P$5-1)*5+$B44,($A44-1)*5+4)="","",INDEX($E$9:$AR$48,(P$5-1)*5+$B44,($A44-1)*5+4))</f>
        <v>11</v>
      </c>
      <c r="Q44" s="16" t="s">
        <v>3</v>
      </c>
      <c r="R44" s="17">
        <f>IF(INDEX($E$9:$AR$48,(R$5-1)*5+$B44,($A44-1)*5+2)="","",INDEX($E$9:$AR$48,(R$5-1)*5+$B44,($A44-1)*5+2))</f>
        <v>2</v>
      </c>
      <c r="S44" s="23"/>
      <c r="T44" s="28" t="str">
        <f>IF(AN24="","",IF(AN24="○","×","○"))</f>
        <v>×</v>
      </c>
      <c r="U44" s="37">
        <f t="shared" si="12"/>
        <v>12</v>
      </c>
      <c r="V44" s="38" t="s">
        <v>3</v>
      </c>
      <c r="W44" s="39">
        <f t="shared" si="13"/>
        <v>10</v>
      </c>
      <c r="X44" s="40"/>
      <c r="Y44" s="7" t="str">
        <f>IF(AN29="","",IF(AN29="○","×","○"))</f>
        <v>○</v>
      </c>
      <c r="Z44" s="15">
        <f t="shared" si="15"/>
        <v>11</v>
      </c>
      <c r="AA44" s="16" t="s">
        <v>3</v>
      </c>
      <c r="AB44" s="17">
        <f t="shared" si="16"/>
        <v>9</v>
      </c>
      <c r="AC44" s="23"/>
      <c r="AD44" s="7" t="str">
        <f>IF(AN34="","",IF(AN34="○","×","○"))</f>
        <v>○</v>
      </c>
      <c r="AE44" s="15">
        <f t="shared" si="18"/>
        <v>11</v>
      </c>
      <c r="AF44" s="16" t="s">
        <v>3</v>
      </c>
      <c r="AG44" s="17">
        <f t="shared" si="19"/>
        <v>9</v>
      </c>
      <c r="AH44" s="23"/>
      <c r="AI44" s="28" t="str">
        <f>IF(AN39="","",IF(AN39="○","×","○"))</f>
        <v>○</v>
      </c>
      <c r="AJ44" s="37">
        <f>IF(INDEX($E$9:$AR$48,(AJ$5-1)*5+$B44,($A44-1)*5+4)="","",INDEX($E$9:$AR$48,(AJ$5-1)*5+$B44,($A44-1)*5+4))</f>
        <v>11</v>
      </c>
      <c r="AK44" s="38" t="s">
        <v>3</v>
      </c>
      <c r="AL44" s="39">
        <f>IF(INDEX($E$9:$AR$48,(AL$5-1)*5+$B44,($A44-1)*5+2)="","",INDEX($E$9:$AR$48,(AL$5-1)*5+$B44,($A44-1)*5+2))</f>
        <v>5</v>
      </c>
      <c r="AM44" s="40"/>
      <c r="AN44" s="97" t="str">
        <f>IF(AN45="","",IF(AN45&gt;AR45,"○","×"))</f>
        <v/>
      </c>
      <c r="AO44" s="98"/>
      <c r="AP44" s="98"/>
      <c r="AQ44" s="98"/>
      <c r="AR44" s="99"/>
      <c r="AS44" s="79">
        <f>IF($D44="","",COUNTIF($E44:$AR48,"○"))</f>
        <v>4</v>
      </c>
      <c r="AT44" s="64">
        <f>IF($D44="","",COUNTIF($E44:$AR48,"×"))</f>
        <v>3</v>
      </c>
      <c r="AU44" s="76">
        <f>IF($D44="","",AS44*2+AT44)</f>
        <v>11</v>
      </c>
      <c r="AV44" s="66">
        <f t="shared" ref="AV44" si="20">IF($D44="","",RANK(AU44,$AU$9:$AU$48))</f>
        <v>3</v>
      </c>
      <c r="AW44" s="133"/>
    </row>
    <row r="45" spans="1:49" ht="12" customHeight="1" x14ac:dyDescent="0.2">
      <c r="A45" s="1">
        <f t="shared" si="3"/>
        <v>8</v>
      </c>
      <c r="B45" s="1">
        <f t="shared" si="4"/>
        <v>2</v>
      </c>
      <c r="C45" s="93"/>
      <c r="D45" s="96"/>
      <c r="E45" s="106">
        <f>IF(AN10="W","L",IF(AN10="L","W",IF(AN10="","",AR10)))</f>
        <v>0</v>
      </c>
      <c r="F45" s="19">
        <f t="shared" si="5"/>
        <v>6</v>
      </c>
      <c r="G45" s="12" t="s">
        <v>3</v>
      </c>
      <c r="H45" s="20">
        <f t="shared" si="6"/>
        <v>11</v>
      </c>
      <c r="I45" s="82">
        <f>IF(OR(E45="L",E45="W"),"",AN10)</f>
        <v>3</v>
      </c>
      <c r="J45" s="84">
        <f>IF(AN15="W","L",IF(AN15="L","W",IF(AN15="","",AR15)))</f>
        <v>0</v>
      </c>
      <c r="K45" s="19">
        <f t="shared" si="8"/>
        <v>4</v>
      </c>
      <c r="L45" s="12" t="s">
        <v>3</v>
      </c>
      <c r="M45" s="20">
        <f t="shared" si="9"/>
        <v>11</v>
      </c>
      <c r="N45" s="82">
        <f>IF(OR(J45="L",J45="W"),"",AN15)</f>
        <v>3</v>
      </c>
      <c r="O45" s="84">
        <f>IF(AN20="W","L",IF(AN20="L","W",IF(AN20="","",AR20)))</f>
        <v>3</v>
      </c>
      <c r="P45" s="19">
        <f>IF(INDEX($E$9:$AR$48,(P$5-1)*5+$B45,($A45-1)*5+4)="","",INDEX($E$9:$AR$48,(P$5-1)*5+$B45,($A45-1)*5+4))</f>
        <v>11</v>
      </c>
      <c r="Q45" s="12" t="s">
        <v>3</v>
      </c>
      <c r="R45" s="20">
        <f>IF(INDEX($E$9:$AR$48,(R$5-1)*5+$B45,($A45-1)*5+2)="","",INDEX($E$9:$AR$48,(R$5-1)*5+$B45,($A45-1)*5+2))</f>
        <v>6</v>
      </c>
      <c r="S45" s="82">
        <f>IF(OR(O45="L",O45="W"),"",AN20)</f>
        <v>0</v>
      </c>
      <c r="T45" s="118">
        <f>IF(AN25="W","L",IF(AN25="L","W",IF(AN25="","",AR25)))</f>
        <v>1</v>
      </c>
      <c r="U45" s="41">
        <f t="shared" si="12"/>
        <v>4</v>
      </c>
      <c r="V45" s="34" t="s">
        <v>3</v>
      </c>
      <c r="W45" s="42">
        <f t="shared" si="13"/>
        <v>11</v>
      </c>
      <c r="X45" s="120">
        <f>IF(OR(T45="L",T45="W"),"",AN25)</f>
        <v>3</v>
      </c>
      <c r="Y45" s="84">
        <f>IF(AN30="W","L",IF(AN30="L","W",IF(AN30="","",AR30)))</f>
        <v>3</v>
      </c>
      <c r="Z45" s="19">
        <f t="shared" si="15"/>
        <v>5</v>
      </c>
      <c r="AA45" s="12" t="s">
        <v>3</v>
      </c>
      <c r="AB45" s="20">
        <f t="shared" si="16"/>
        <v>11</v>
      </c>
      <c r="AC45" s="82">
        <f>IF(OR(Y45="L",Y45="W"),"",AN30)</f>
        <v>2</v>
      </c>
      <c r="AD45" s="84">
        <f>IF(AN35="W","L",IF(AN35="L","W",IF(AN35="","",AR35)))</f>
        <v>3</v>
      </c>
      <c r="AE45" s="19">
        <f t="shared" si="18"/>
        <v>8</v>
      </c>
      <c r="AF45" s="12" t="s">
        <v>3</v>
      </c>
      <c r="AG45" s="20">
        <f t="shared" si="19"/>
        <v>11</v>
      </c>
      <c r="AH45" s="82">
        <f>IF(OR(AD45="L",AD45="W"),"",AN35)</f>
        <v>1</v>
      </c>
      <c r="AI45" s="118">
        <f>IF(AN40="W","L",IF(AN40="L","W",IF(AN40="","",AR40)))</f>
        <v>3</v>
      </c>
      <c r="AJ45" s="41">
        <f>IF(INDEX($E$9:$AR$48,(AJ$5-1)*5+$B45,($A45-1)*5+4)="","",INDEX($E$9:$AR$48,(AJ$5-1)*5+$B45,($A45-1)*5+4))</f>
        <v>11</v>
      </c>
      <c r="AK45" s="34" t="s">
        <v>3</v>
      </c>
      <c r="AL45" s="42">
        <f>IF(INDEX($E$9:$AR$48,(AL$5-1)*5+$B45,($A45-1)*5+2)="","",INDEX($E$9:$AR$48,(AL$5-1)*5+$B45,($A45-1)*5+2))</f>
        <v>9</v>
      </c>
      <c r="AM45" s="120">
        <f>IF(OR(AI45="L",AI45="W"),"",AN40)</f>
        <v>0</v>
      </c>
      <c r="AN45" s="100"/>
      <c r="AO45" s="101"/>
      <c r="AP45" s="101"/>
      <c r="AQ45" s="101"/>
      <c r="AR45" s="102"/>
      <c r="AS45" s="80"/>
      <c r="AT45" s="65"/>
      <c r="AU45" s="77"/>
      <c r="AV45" s="67"/>
      <c r="AW45" s="133"/>
    </row>
    <row r="46" spans="1:49" ht="12" customHeight="1" x14ac:dyDescent="0.2">
      <c r="A46" s="1">
        <f t="shared" si="3"/>
        <v>8</v>
      </c>
      <c r="B46" s="1">
        <f t="shared" si="4"/>
        <v>3</v>
      </c>
      <c r="C46" s="93"/>
      <c r="D46" s="96"/>
      <c r="E46" s="106"/>
      <c r="F46" s="19">
        <f t="shared" si="5"/>
        <v>8</v>
      </c>
      <c r="G46" s="12" t="s">
        <v>3</v>
      </c>
      <c r="H46" s="20">
        <f t="shared" si="6"/>
        <v>11</v>
      </c>
      <c r="I46" s="82"/>
      <c r="J46" s="84"/>
      <c r="K46" s="19">
        <f t="shared" si="8"/>
        <v>9</v>
      </c>
      <c r="L46" s="12" t="s">
        <v>3</v>
      </c>
      <c r="M46" s="20">
        <f t="shared" si="9"/>
        <v>11</v>
      </c>
      <c r="N46" s="82"/>
      <c r="O46" s="84"/>
      <c r="P46" s="19">
        <f>IF(INDEX($E$9:$AR$48,(P$5-1)*5+$B46,($A46-1)*5+4)="","",INDEX($E$9:$AR$48,(P$5-1)*5+$B46,($A46-1)*5+4))</f>
        <v>11</v>
      </c>
      <c r="Q46" s="12" t="s">
        <v>3</v>
      </c>
      <c r="R46" s="20">
        <f>IF(INDEX($E$9:$AR$48,(R$5-1)*5+$B46,($A46-1)*5+2)="","",INDEX($E$9:$AR$48,(R$5-1)*5+$B46,($A46-1)*5+2))</f>
        <v>6</v>
      </c>
      <c r="S46" s="82"/>
      <c r="T46" s="118"/>
      <c r="U46" s="41">
        <f t="shared" si="12"/>
        <v>12</v>
      </c>
      <c r="V46" s="34" t="s">
        <v>3</v>
      </c>
      <c r="W46" s="42">
        <f t="shared" si="13"/>
        <v>14</v>
      </c>
      <c r="X46" s="120"/>
      <c r="Y46" s="84"/>
      <c r="Z46" s="19">
        <f t="shared" si="15"/>
        <v>11</v>
      </c>
      <c r="AA46" s="12" t="s">
        <v>3</v>
      </c>
      <c r="AB46" s="20">
        <f t="shared" si="16"/>
        <v>9</v>
      </c>
      <c r="AC46" s="82"/>
      <c r="AD46" s="84"/>
      <c r="AE46" s="19">
        <f t="shared" si="18"/>
        <v>11</v>
      </c>
      <c r="AF46" s="12" t="s">
        <v>3</v>
      </c>
      <c r="AG46" s="20">
        <f t="shared" si="19"/>
        <v>5</v>
      </c>
      <c r="AH46" s="82"/>
      <c r="AI46" s="118"/>
      <c r="AJ46" s="41">
        <f>IF(INDEX($E$9:$AR$48,(AJ$5-1)*5+$B46,($A46-1)*5+4)="","",INDEX($E$9:$AR$48,(AJ$5-1)*5+$B46,($A46-1)*5+4))</f>
        <v>13</v>
      </c>
      <c r="AK46" s="34" t="s">
        <v>3</v>
      </c>
      <c r="AL46" s="42">
        <f>IF(INDEX($E$9:$AR$48,(AL$5-1)*5+$B46,($A46-1)*5+2)="","",INDEX($E$9:$AR$48,(AL$5-1)*5+$B46,($A46-1)*5+2))</f>
        <v>11</v>
      </c>
      <c r="AM46" s="120"/>
      <c r="AN46" s="100"/>
      <c r="AO46" s="101"/>
      <c r="AP46" s="101"/>
      <c r="AQ46" s="101"/>
      <c r="AR46" s="102"/>
      <c r="AS46" s="80"/>
      <c r="AT46" s="65"/>
      <c r="AU46" s="77"/>
      <c r="AV46" s="67"/>
      <c r="AW46" s="133"/>
    </row>
    <row r="47" spans="1:49" ht="12" customHeight="1" x14ac:dyDescent="0.2">
      <c r="A47" s="1">
        <f t="shared" si="3"/>
        <v>8</v>
      </c>
      <c r="B47" s="1">
        <f t="shared" si="4"/>
        <v>4</v>
      </c>
      <c r="C47" s="93"/>
      <c r="D47" s="90" t="s">
        <v>12</v>
      </c>
      <c r="E47" s="106"/>
      <c r="F47" s="19" t="str">
        <f t="shared" si="5"/>
        <v/>
      </c>
      <c r="G47" s="12" t="s">
        <v>3</v>
      </c>
      <c r="H47" s="20" t="str">
        <f t="shared" si="6"/>
        <v/>
      </c>
      <c r="I47" s="82"/>
      <c r="J47" s="84"/>
      <c r="K47" s="19" t="str">
        <f t="shared" si="8"/>
        <v/>
      </c>
      <c r="L47" s="12" t="s">
        <v>3</v>
      </c>
      <c r="M47" s="20" t="str">
        <f t="shared" si="9"/>
        <v/>
      </c>
      <c r="N47" s="82"/>
      <c r="O47" s="84"/>
      <c r="P47" s="19" t="str">
        <f>IF(INDEX($E$9:$AR$48,(P$5-1)*5+$B47,($A47-1)*5+4)="","",INDEX($E$9:$AR$48,(P$5-1)*5+$B47,($A47-1)*5+4))</f>
        <v/>
      </c>
      <c r="Q47" s="12" t="s">
        <v>3</v>
      </c>
      <c r="R47" s="20" t="str">
        <f>IF(INDEX($E$9:$AR$48,(R$5-1)*5+$B47,($A47-1)*5+2)="","",INDEX($E$9:$AR$48,(R$5-1)*5+$B47,($A47-1)*5+2))</f>
        <v/>
      </c>
      <c r="S47" s="82"/>
      <c r="T47" s="118"/>
      <c r="U47" s="41">
        <f t="shared" si="12"/>
        <v>4</v>
      </c>
      <c r="V47" s="34" t="s">
        <v>3</v>
      </c>
      <c r="W47" s="42">
        <f t="shared" si="13"/>
        <v>11</v>
      </c>
      <c r="X47" s="120"/>
      <c r="Y47" s="84"/>
      <c r="Z47" s="19">
        <f t="shared" si="15"/>
        <v>9</v>
      </c>
      <c r="AA47" s="12" t="s">
        <v>3</v>
      </c>
      <c r="AB47" s="20">
        <f t="shared" si="16"/>
        <v>11</v>
      </c>
      <c r="AC47" s="82"/>
      <c r="AD47" s="84"/>
      <c r="AE47" s="19">
        <f t="shared" si="18"/>
        <v>11</v>
      </c>
      <c r="AF47" s="12" t="s">
        <v>3</v>
      </c>
      <c r="AG47" s="20">
        <f t="shared" si="19"/>
        <v>9</v>
      </c>
      <c r="AH47" s="82"/>
      <c r="AI47" s="118"/>
      <c r="AJ47" s="41" t="str">
        <f>IF(INDEX($E$9:$AR$48,(AJ$5-1)*5+$B47,($A47-1)*5+4)="","",INDEX($E$9:$AR$48,(AJ$5-1)*5+$B47,($A47-1)*5+4))</f>
        <v/>
      </c>
      <c r="AK47" s="34" t="s">
        <v>3</v>
      </c>
      <c r="AL47" s="42" t="str">
        <f>IF(INDEX($E$9:$AR$48,(AL$5-1)*5+$B47,($A47-1)*5+2)="","",INDEX($E$9:$AR$48,(AL$5-1)*5+$B47,($A47-1)*5+2))</f>
        <v/>
      </c>
      <c r="AM47" s="120"/>
      <c r="AN47" s="100"/>
      <c r="AO47" s="101"/>
      <c r="AP47" s="101"/>
      <c r="AQ47" s="101"/>
      <c r="AR47" s="102"/>
      <c r="AS47" s="80"/>
      <c r="AT47" s="65"/>
      <c r="AU47" s="77"/>
      <c r="AV47" s="67"/>
      <c r="AW47" s="133"/>
    </row>
    <row r="48" spans="1:49" ht="12" customHeight="1" thickBot="1" x14ac:dyDescent="0.25">
      <c r="A48" s="1">
        <f t="shared" si="3"/>
        <v>8</v>
      </c>
      <c r="B48" s="1">
        <f t="shared" si="4"/>
        <v>5</v>
      </c>
      <c r="C48" s="94"/>
      <c r="D48" s="108"/>
      <c r="E48" s="109"/>
      <c r="F48" s="26" t="str">
        <f t="shared" si="5"/>
        <v/>
      </c>
      <c r="G48" s="25" t="s">
        <v>3</v>
      </c>
      <c r="H48" s="27" t="str">
        <f t="shared" si="6"/>
        <v/>
      </c>
      <c r="I48" s="83"/>
      <c r="J48" s="89"/>
      <c r="K48" s="26" t="str">
        <f t="shared" si="8"/>
        <v/>
      </c>
      <c r="L48" s="25" t="s">
        <v>3</v>
      </c>
      <c r="M48" s="27" t="str">
        <f t="shared" si="9"/>
        <v/>
      </c>
      <c r="N48" s="83"/>
      <c r="O48" s="89"/>
      <c r="P48" s="26" t="str">
        <f>IF(INDEX($E$9:$AR$48,(P$5-1)*5+$B48,($A48-1)*5+4)="","",INDEX($E$9:$AR$48,(P$5-1)*5+$B48,($A48-1)*5+4))</f>
        <v/>
      </c>
      <c r="Q48" s="25" t="s">
        <v>3</v>
      </c>
      <c r="R48" s="27" t="str">
        <f>IF(INDEX($E$9:$AR$48,(R$5-1)*5+$B48,($A48-1)*5+2)="","",INDEX($E$9:$AR$48,(R$5-1)*5+$B48,($A48-1)*5+2))</f>
        <v/>
      </c>
      <c r="S48" s="83"/>
      <c r="T48" s="154"/>
      <c r="U48" s="45" t="str">
        <f t="shared" si="12"/>
        <v/>
      </c>
      <c r="V48" s="46" t="s">
        <v>3</v>
      </c>
      <c r="W48" s="47" t="str">
        <f t="shared" si="13"/>
        <v/>
      </c>
      <c r="X48" s="151"/>
      <c r="Y48" s="89"/>
      <c r="Z48" s="26">
        <f t="shared" si="15"/>
        <v>11</v>
      </c>
      <c r="AA48" s="25" t="s">
        <v>3</v>
      </c>
      <c r="AB48" s="27">
        <f t="shared" si="16"/>
        <v>4</v>
      </c>
      <c r="AC48" s="83"/>
      <c r="AD48" s="89"/>
      <c r="AE48" s="26" t="str">
        <f t="shared" si="18"/>
        <v/>
      </c>
      <c r="AF48" s="25" t="s">
        <v>3</v>
      </c>
      <c r="AG48" s="27" t="str">
        <f t="shared" si="19"/>
        <v/>
      </c>
      <c r="AH48" s="83"/>
      <c r="AI48" s="154"/>
      <c r="AJ48" s="45" t="str">
        <f>IF(INDEX($E$9:$AR$48,(AJ$5-1)*5+$B48,($A48-1)*5+4)="","",INDEX($E$9:$AR$48,(AJ$5-1)*5+$B48,($A48-1)*5+4))</f>
        <v/>
      </c>
      <c r="AK48" s="46" t="s">
        <v>3</v>
      </c>
      <c r="AL48" s="47" t="str">
        <f>IF(INDEX($E$9:$AR$48,(AL$5-1)*5+$B48,($A48-1)*5+2)="","",INDEX($E$9:$AR$48,(AL$5-1)*5+$B48,($A48-1)*5+2))</f>
        <v/>
      </c>
      <c r="AM48" s="151"/>
      <c r="AN48" s="103"/>
      <c r="AO48" s="104"/>
      <c r="AP48" s="104"/>
      <c r="AQ48" s="104"/>
      <c r="AR48" s="105"/>
      <c r="AS48" s="81"/>
      <c r="AT48" s="68"/>
      <c r="AU48" s="78"/>
      <c r="AV48" s="69"/>
      <c r="AW48" s="133"/>
    </row>
  </sheetData>
  <mergeCells count="203">
    <mergeCell ref="AN4:AV4"/>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D27:D28"/>
    <mergeCell ref="C29:C33"/>
    <mergeCell ref="D29:D31"/>
    <mergeCell ref="Y29:AC33"/>
    <mergeCell ref="T30:T33"/>
    <mergeCell ref="X30:X33"/>
    <mergeCell ref="AD30:AD33"/>
    <mergeCell ref="I30:I33"/>
    <mergeCell ref="J30:J33"/>
    <mergeCell ref="N30:N33"/>
    <mergeCell ref="O30:O33"/>
    <mergeCell ref="S30:S33"/>
    <mergeCell ref="AI30:AI33"/>
    <mergeCell ref="AH30:AH33"/>
    <mergeCell ref="D32:D33"/>
    <mergeCell ref="C34:C38"/>
    <mergeCell ref="D34:D36"/>
    <mergeCell ref="AD34:AH38"/>
    <mergeCell ref="T35:T38"/>
    <mergeCell ref="X35:X38"/>
    <mergeCell ref="AM30:AM33"/>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R35:AR38"/>
    <mergeCell ref="AS34:AS38"/>
    <mergeCell ref="AT34:AT38"/>
    <mergeCell ref="AU39:AU43"/>
    <mergeCell ref="AV39:AV43"/>
    <mergeCell ref="Y40:Y43"/>
    <mergeCell ref="AC40:AC43"/>
    <mergeCell ref="AD40:AD43"/>
    <mergeCell ref="AH40:AH43"/>
    <mergeCell ref="Y35:Y38"/>
    <mergeCell ref="AC35:AC3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s>
  <phoneticPr fontId="2"/>
  <conditionalFormatting sqref="E9 J14 O19 T24 Y29 AD34 AI39 AN44">
    <cfRule type="cellIs" dxfId="2" priority="46" stopIfTrue="1" operator="equal">
      <formula>"×"</formula>
    </cfRule>
  </conditionalFormatting>
  <conditionalFormatting sqref="J9 O9 T9 Y9 AD9 AI9 AN9 E14 O14 T14 Y14 AD14 AI14 AN14 E19 J19 T19 Y19 AD19 AI19 AN19 E24 J24 O24 Y24 AD24 AI24 AN24 E29 J29 O29 T29 AD29 AI29 AN29 E34 J34 O34 T34 Y34 AI34 AN34 E39 J39 O39 T39 Y39 AD39 AN39 E44 J44 O44 T44 Y44 AD44 AI44">
    <cfRule type="cellIs" dxfId="1" priority="47" stopIfTrue="1" operator="equal">
      <formula>"×"</formula>
    </cfRule>
    <cfRule type="cellIs" dxfId="0" priority="48"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男子リーグ</vt:lpstr>
      <vt:lpstr>女子リーグ</vt:lpstr>
      <vt:lpstr>女子リーグ!Print_Area</vt:lpstr>
      <vt:lpstr>男子リーグ!Print_Area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Okada</dc:creator>
  <cp:lastModifiedBy>貴嗣 久保</cp:lastModifiedBy>
  <cp:lastPrinted>2024-07-21T05:05:17Z</cp:lastPrinted>
  <dcterms:created xsi:type="dcterms:W3CDTF">2019-07-29T13:08:46Z</dcterms:created>
  <dcterms:modified xsi:type="dcterms:W3CDTF">2024-07-21T05:12:28Z</dcterms:modified>
</cp:coreProperties>
</file>